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4" windowWidth="3732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3" i="1"/>
  <c r="D134" s="1"/>
  <c r="D132"/>
  <c r="D131"/>
  <c r="D130"/>
  <c r="D129"/>
  <c r="D128"/>
  <c r="N123"/>
  <c r="L123"/>
  <c r="Q122"/>
  <c r="O122"/>
  <c r="P122" s="1"/>
  <c r="M122"/>
  <c r="Q121"/>
  <c r="O121"/>
  <c r="P121" s="1"/>
  <c r="M121"/>
  <c r="Q120"/>
  <c r="O120"/>
  <c r="P120" s="1"/>
  <c r="M120"/>
  <c r="Q119"/>
  <c r="O119"/>
  <c r="P119" s="1"/>
  <c r="M119"/>
  <c r="Q118"/>
  <c r="O118"/>
  <c r="P118" s="1"/>
  <c r="M118"/>
  <c r="Q117"/>
  <c r="Q123" s="1"/>
  <c r="O117"/>
  <c r="O123" s="1"/>
  <c r="M117"/>
  <c r="M123" s="1"/>
  <c r="J114"/>
  <c r="H114"/>
  <c r="Q113"/>
  <c r="K113"/>
  <c r="I113"/>
  <c r="P113" s="1"/>
  <c r="Q111"/>
  <c r="K111"/>
  <c r="I111"/>
  <c r="P111" s="1"/>
  <c r="Q110"/>
  <c r="K110"/>
  <c r="I110"/>
  <c r="P110" s="1"/>
  <c r="Q109"/>
  <c r="K109"/>
  <c r="I109"/>
  <c r="P109" s="1"/>
  <c r="Q108"/>
  <c r="K108"/>
  <c r="I108"/>
  <c r="P108" s="1"/>
  <c r="Q107"/>
  <c r="K107"/>
  <c r="I107"/>
  <c r="P107" s="1"/>
  <c r="Q106"/>
  <c r="K106"/>
  <c r="I106"/>
  <c r="P106" s="1"/>
  <c r="Q105"/>
  <c r="K105"/>
  <c r="I105"/>
  <c r="P105" s="1"/>
  <c r="Q104"/>
  <c r="K104"/>
  <c r="I104"/>
  <c r="P104" s="1"/>
  <c r="Q103"/>
  <c r="K103"/>
  <c r="I103"/>
  <c r="P103" s="1"/>
  <c r="Q102"/>
  <c r="K102"/>
  <c r="I102"/>
  <c r="P102" s="1"/>
  <c r="Q101"/>
  <c r="K101"/>
  <c r="P101" s="1"/>
  <c r="I101"/>
  <c r="Q100"/>
  <c r="K100"/>
  <c r="P100" s="1"/>
  <c r="I100"/>
  <c r="Q99"/>
  <c r="K99"/>
  <c r="P99" s="1"/>
  <c r="I99"/>
  <c r="Q98"/>
  <c r="K98"/>
  <c r="P98" s="1"/>
  <c r="I98"/>
  <c r="Q97"/>
  <c r="K97"/>
  <c r="I97"/>
  <c r="P97" s="1"/>
  <c r="Q96"/>
  <c r="K96"/>
  <c r="P96" s="1"/>
  <c r="I96"/>
  <c r="Q95"/>
  <c r="K95"/>
  <c r="P95" s="1"/>
  <c r="I95"/>
  <c r="Q94"/>
  <c r="K94"/>
  <c r="P94" s="1"/>
  <c r="I94"/>
  <c r="Q93"/>
  <c r="Q114" s="1"/>
  <c r="K93"/>
  <c r="K114" s="1"/>
  <c r="I93"/>
  <c r="I114" s="1"/>
  <c r="F90"/>
  <c r="D90"/>
  <c r="Q89"/>
  <c r="G89"/>
  <c r="E89"/>
  <c r="P89" s="1"/>
  <c r="Q88"/>
  <c r="G88"/>
  <c r="E88"/>
  <c r="P88" s="1"/>
  <c r="Q87"/>
  <c r="G87"/>
  <c r="E87"/>
  <c r="P87" s="1"/>
  <c r="Q86"/>
  <c r="G86"/>
  <c r="E86"/>
  <c r="P86" s="1"/>
  <c r="Q85"/>
  <c r="G85"/>
  <c r="E85"/>
  <c r="P85" s="1"/>
  <c r="Q84"/>
  <c r="G84"/>
  <c r="E84"/>
  <c r="P84" s="1"/>
  <c r="Q83"/>
  <c r="G83"/>
  <c r="E83"/>
  <c r="P83" s="1"/>
  <c r="Q82"/>
  <c r="G82"/>
  <c r="E82"/>
  <c r="P82" s="1"/>
  <c r="Q81"/>
  <c r="G81"/>
  <c r="E81"/>
  <c r="P81" s="1"/>
  <c r="Q80"/>
  <c r="G80"/>
  <c r="E80"/>
  <c r="P80" s="1"/>
  <c r="Q79"/>
  <c r="G79"/>
  <c r="E79"/>
  <c r="P79" s="1"/>
  <c r="Q78"/>
  <c r="G78"/>
  <c r="E78"/>
  <c r="P78" s="1"/>
  <c r="Q77"/>
  <c r="G77"/>
  <c r="E77"/>
  <c r="P77" s="1"/>
  <c r="Q76"/>
  <c r="G76"/>
  <c r="E76"/>
  <c r="P76" s="1"/>
  <c r="Q75"/>
  <c r="G75"/>
  <c r="E75"/>
  <c r="P75" s="1"/>
  <c r="Q74"/>
  <c r="G74"/>
  <c r="E74"/>
  <c r="P74" s="1"/>
  <c r="Q73"/>
  <c r="G73"/>
  <c r="E73"/>
  <c r="P73" s="1"/>
  <c r="Q72"/>
  <c r="G72"/>
  <c r="E72"/>
  <c r="P72" s="1"/>
  <c r="Q71"/>
  <c r="G71"/>
  <c r="E71"/>
  <c r="P71" s="1"/>
  <c r="Q70"/>
  <c r="G70"/>
  <c r="E70"/>
  <c r="P70" s="1"/>
  <c r="Q69"/>
  <c r="G69"/>
  <c r="E69"/>
  <c r="P69" s="1"/>
  <c r="Q68"/>
  <c r="G68"/>
  <c r="E68"/>
  <c r="P68" s="1"/>
  <c r="Q67"/>
  <c r="G67"/>
  <c r="E67"/>
  <c r="P67" s="1"/>
  <c r="Q66"/>
  <c r="G66"/>
  <c r="E66"/>
  <c r="P66" s="1"/>
  <c r="Q65"/>
  <c r="G65"/>
  <c r="E65"/>
  <c r="P65" s="1"/>
  <c r="Q64"/>
  <c r="G64"/>
  <c r="E64"/>
  <c r="P64" s="1"/>
  <c r="Q63"/>
  <c r="G63"/>
  <c r="E63"/>
  <c r="P63" s="1"/>
  <c r="Q62"/>
  <c r="G62"/>
  <c r="E62"/>
  <c r="P62" s="1"/>
  <c r="Q61"/>
  <c r="G61"/>
  <c r="E61"/>
  <c r="P61" s="1"/>
  <c r="Q60"/>
  <c r="G60"/>
  <c r="E60"/>
  <c r="P60" s="1"/>
  <c r="Q59"/>
  <c r="G59"/>
  <c r="E59"/>
  <c r="P59" s="1"/>
  <c r="Q58"/>
  <c r="G58"/>
  <c r="E58"/>
  <c r="P58" s="1"/>
  <c r="Q57"/>
  <c r="G57"/>
  <c r="E57"/>
  <c r="P57" s="1"/>
  <c r="Q56"/>
  <c r="G56"/>
  <c r="E56"/>
  <c r="P56" s="1"/>
  <c r="Q55"/>
  <c r="G55"/>
  <c r="E55"/>
  <c r="P55" s="1"/>
  <c r="Q54"/>
  <c r="G54"/>
  <c r="E54"/>
  <c r="P54" s="1"/>
  <c r="Q53"/>
  <c r="G53"/>
  <c r="E53"/>
  <c r="P53" s="1"/>
  <c r="Q52"/>
  <c r="G52"/>
  <c r="E52"/>
  <c r="P52" s="1"/>
  <c r="Q51"/>
  <c r="G51"/>
  <c r="E51"/>
  <c r="P51" s="1"/>
  <c r="Q50"/>
  <c r="G50"/>
  <c r="E50"/>
  <c r="P50" s="1"/>
  <c r="Q49"/>
  <c r="G49"/>
  <c r="E49"/>
  <c r="P49" s="1"/>
  <c r="Q48"/>
  <c r="G48"/>
  <c r="E48"/>
  <c r="P48" s="1"/>
  <c r="Q47"/>
  <c r="G47"/>
  <c r="E47"/>
  <c r="P47" s="1"/>
  <c r="Q46"/>
  <c r="G46"/>
  <c r="E46"/>
  <c r="P46" s="1"/>
  <c r="Q45"/>
  <c r="G45"/>
  <c r="E45"/>
  <c r="P45" s="1"/>
  <c r="Q44"/>
  <c r="G44"/>
  <c r="E44"/>
  <c r="P44" s="1"/>
  <c r="Q43"/>
  <c r="G43"/>
  <c r="E43"/>
  <c r="P43" s="1"/>
  <c r="Q42"/>
  <c r="G42"/>
  <c r="E42"/>
  <c r="P42" s="1"/>
  <c r="Q41"/>
  <c r="G41"/>
  <c r="E41"/>
  <c r="P41" s="1"/>
  <c r="Q40"/>
  <c r="G40"/>
  <c r="E40"/>
  <c r="P40" s="1"/>
  <c r="Q39"/>
  <c r="G39"/>
  <c r="E39"/>
  <c r="P39" s="1"/>
  <c r="Q38"/>
  <c r="G38"/>
  <c r="E38"/>
  <c r="P38" s="1"/>
  <c r="Q37"/>
  <c r="G37"/>
  <c r="E37"/>
  <c r="P37" s="1"/>
  <c r="Q36"/>
  <c r="G36"/>
  <c r="E36"/>
  <c r="P36" s="1"/>
  <c r="Q35"/>
  <c r="G35"/>
  <c r="E35"/>
  <c r="P35" s="1"/>
  <c r="Q34"/>
  <c r="G34"/>
  <c r="E34"/>
  <c r="P34" s="1"/>
  <c r="Q33"/>
  <c r="G33"/>
  <c r="E33"/>
  <c r="P33" s="1"/>
  <c r="Q32"/>
  <c r="G32"/>
  <c r="E32"/>
  <c r="P32" s="1"/>
  <c r="Q31"/>
  <c r="G31"/>
  <c r="E31"/>
  <c r="P31" s="1"/>
  <c r="Q30"/>
  <c r="G30"/>
  <c r="E30"/>
  <c r="P30" s="1"/>
  <c r="Q29"/>
  <c r="G29"/>
  <c r="E29"/>
  <c r="P29" s="1"/>
  <c r="Q28"/>
  <c r="G28"/>
  <c r="E28"/>
  <c r="P28" s="1"/>
  <c r="Q27"/>
  <c r="G27"/>
  <c r="E27"/>
  <c r="P27" s="1"/>
  <c r="Q26"/>
  <c r="G26"/>
  <c r="E26"/>
  <c r="P26" s="1"/>
  <c r="Q25"/>
  <c r="G25"/>
  <c r="E25"/>
  <c r="P25" s="1"/>
  <c r="Q24"/>
  <c r="G24"/>
  <c r="E24"/>
  <c r="P24" s="1"/>
  <c r="Q23"/>
  <c r="G23"/>
  <c r="E23"/>
  <c r="P23" s="1"/>
  <c r="Q22"/>
  <c r="G22"/>
  <c r="E22"/>
  <c r="P22" s="1"/>
  <c r="Q21"/>
  <c r="G21"/>
  <c r="E21"/>
  <c r="P21" s="1"/>
  <c r="Q20"/>
  <c r="G20"/>
  <c r="E20"/>
  <c r="P20" s="1"/>
  <c r="Q19"/>
  <c r="G19"/>
  <c r="E19"/>
  <c r="P19" s="1"/>
  <c r="Q18"/>
  <c r="G18"/>
  <c r="E18"/>
  <c r="P18" s="1"/>
  <c r="Q17"/>
  <c r="G17"/>
  <c r="E17"/>
  <c r="P17" s="1"/>
  <c r="Q16"/>
  <c r="G16"/>
  <c r="E16"/>
  <c r="P16" s="1"/>
  <c r="Q15"/>
  <c r="G15"/>
  <c r="E15"/>
  <c r="P15" s="1"/>
  <c r="Q14"/>
  <c r="G14"/>
  <c r="E14"/>
  <c r="P14" s="1"/>
  <c r="Q13"/>
  <c r="G13"/>
  <c r="E13"/>
  <c r="P13" s="1"/>
  <c r="Q12"/>
  <c r="G12"/>
  <c r="E12"/>
  <c r="P12" s="1"/>
  <c r="Q11"/>
  <c r="G11"/>
  <c r="E11"/>
  <c r="P11" s="1"/>
  <c r="Q10"/>
  <c r="G10"/>
  <c r="E10"/>
  <c r="P10" s="1"/>
  <c r="Q9"/>
  <c r="G9"/>
  <c r="E9"/>
  <c r="P9" s="1"/>
  <c r="Q8"/>
  <c r="G8"/>
  <c r="E8"/>
  <c r="P8" s="1"/>
  <c r="Q7"/>
  <c r="Q90" s="1"/>
  <c r="G7"/>
  <c r="G90" s="1"/>
  <c r="E7"/>
  <c r="E90" s="1"/>
  <c r="Q124" l="1"/>
  <c r="Q126" s="1"/>
  <c r="P7"/>
  <c r="P90" s="1"/>
  <c r="P93"/>
  <c r="P114" s="1"/>
  <c r="P117"/>
  <c r="P123" s="1"/>
  <c r="P124" s="1"/>
  <c r="P126" s="1"/>
</calcChain>
</file>

<file path=xl/sharedStrings.xml><?xml version="1.0" encoding="utf-8"?>
<sst xmlns="http://schemas.openxmlformats.org/spreadsheetml/2006/main" count="150" uniqueCount="139">
  <si>
    <t>جدول  محاسبه سطح (ضريب) واقعي واستاندارد مكانيزاسيون كشاورزی شهرستان مبارکه در سال 97 ( زراعي -باغي)</t>
  </si>
  <si>
    <t>رديف</t>
  </si>
  <si>
    <t>نام ماشين</t>
  </si>
  <si>
    <t>توان       (اسب بخار)</t>
  </si>
  <si>
    <t>تعداد(دستگاه )</t>
  </si>
  <si>
    <t xml:space="preserve">       مجموع توان واقعي (اسب بخار)</t>
  </si>
  <si>
    <t xml:space="preserve">مجموع توان استاندارد ( اسب بخار) </t>
  </si>
  <si>
    <t>عمر ماشين(سال)</t>
  </si>
  <si>
    <t>تا 13 سال</t>
  </si>
  <si>
    <t>%75توان</t>
  </si>
  <si>
    <t>بيش از 13 سال</t>
  </si>
  <si>
    <t>%50توان</t>
  </si>
  <si>
    <t>تراكتور</t>
  </si>
  <si>
    <t>يونيورسال(روماني)455</t>
  </si>
  <si>
    <t>يونيورسال(روماني)650</t>
  </si>
  <si>
    <t>فرگوسن240</t>
  </si>
  <si>
    <t>فرگوسن135</t>
  </si>
  <si>
    <t>فرگوسن 470</t>
  </si>
  <si>
    <t>فرگوسن165</t>
  </si>
  <si>
    <t>فرگوسن 285</t>
  </si>
  <si>
    <t>فرگوسن 185</t>
  </si>
  <si>
    <t>فرگوسن299</t>
  </si>
  <si>
    <t>فرگوسن475</t>
  </si>
  <si>
    <t>فرگوسن485</t>
  </si>
  <si>
    <t>فرگوسن800</t>
  </si>
  <si>
    <t>فرگوسن 399</t>
  </si>
  <si>
    <t>فرگوسن1105</t>
  </si>
  <si>
    <t>فرگوسن1135</t>
  </si>
  <si>
    <t>فرگوسن 6290</t>
  </si>
  <si>
    <t>جاندیر1030</t>
  </si>
  <si>
    <t>جاندیر2030</t>
  </si>
  <si>
    <t>جاندیر2040</t>
  </si>
  <si>
    <t>جاندیر2130</t>
  </si>
  <si>
    <t>جاندیر3130</t>
  </si>
  <si>
    <t>جاندیر3140</t>
  </si>
  <si>
    <t>جاندیر3350</t>
  </si>
  <si>
    <t>جاندیر4230</t>
  </si>
  <si>
    <t>جاندیر 6610</t>
  </si>
  <si>
    <t>جاندیر4450</t>
  </si>
  <si>
    <t>جاندیر4560</t>
  </si>
  <si>
    <t>نیوهلند125</t>
  </si>
  <si>
    <t>نیوهلند155</t>
  </si>
  <si>
    <t>نیوهلند6090</t>
  </si>
  <si>
    <t>نیوهلند7030</t>
  </si>
  <si>
    <t>والترا 8400</t>
  </si>
  <si>
    <t>والتراT171</t>
  </si>
  <si>
    <t>یوروپارس50B</t>
  </si>
  <si>
    <t>یوروپارس 400</t>
  </si>
  <si>
    <t>یوروپارس 404</t>
  </si>
  <si>
    <t>یوروپارس 824</t>
  </si>
  <si>
    <t>بی ام600</t>
  </si>
  <si>
    <t>بی ام650</t>
  </si>
  <si>
    <t>بی ام800</t>
  </si>
  <si>
    <t>تيم554</t>
  </si>
  <si>
    <t>تيم904</t>
  </si>
  <si>
    <t>گلدونی238</t>
  </si>
  <si>
    <t>گلدونی 938</t>
  </si>
  <si>
    <t>گلدونی 930</t>
  </si>
  <si>
    <t>گلدونی 950</t>
  </si>
  <si>
    <t>گلدونی 230</t>
  </si>
  <si>
    <t>گلدونی 341</t>
  </si>
  <si>
    <t>کوبوتا</t>
  </si>
  <si>
    <t>ایساکی</t>
  </si>
  <si>
    <t>DTMداروانا200</t>
  </si>
  <si>
    <t>باغي هينو</t>
  </si>
  <si>
    <t>فيات640</t>
  </si>
  <si>
    <t>فیات 6000</t>
  </si>
  <si>
    <t>هلدر</t>
  </si>
  <si>
    <t>ماهیندرا 6000</t>
  </si>
  <si>
    <t>ITM750</t>
  </si>
  <si>
    <t>سام 150</t>
  </si>
  <si>
    <t>سام 95</t>
  </si>
  <si>
    <t>اکراین</t>
  </si>
  <si>
    <t>ارويد254</t>
  </si>
  <si>
    <t>ارويد354</t>
  </si>
  <si>
    <t>ارويد404</t>
  </si>
  <si>
    <t>يوتو904</t>
  </si>
  <si>
    <t>یوتو1204</t>
  </si>
  <si>
    <t>تافه</t>
  </si>
  <si>
    <t>اشتاير</t>
  </si>
  <si>
    <t>بلاروس800</t>
  </si>
  <si>
    <t>بلاروس921</t>
  </si>
  <si>
    <t>سپاهان</t>
  </si>
  <si>
    <t>كيس</t>
  </si>
  <si>
    <t>لديني135</t>
  </si>
  <si>
    <t>لديني165</t>
  </si>
  <si>
    <t>تيم 1003</t>
  </si>
  <si>
    <t>کلاس630C</t>
  </si>
  <si>
    <t>برانسون2900</t>
  </si>
  <si>
    <t xml:space="preserve">داي دونگ </t>
  </si>
  <si>
    <t>باغي bcs</t>
  </si>
  <si>
    <t>كلاس آریون 640</t>
  </si>
  <si>
    <t>ساير-فورد و اذر 344- سام</t>
  </si>
  <si>
    <t>ساير( تو تراكst400)</t>
  </si>
  <si>
    <t>سایر</t>
  </si>
  <si>
    <t>ساير</t>
  </si>
  <si>
    <t>جمع</t>
  </si>
  <si>
    <t>كمباين وچاپر خودگردان</t>
  </si>
  <si>
    <t>تا 13سال</t>
  </si>
  <si>
    <t>بيش از  13سال</t>
  </si>
  <si>
    <t>جاندیر955</t>
  </si>
  <si>
    <t>جاندیر1055</t>
  </si>
  <si>
    <t>جاندیر1165</t>
  </si>
  <si>
    <t>نیوهلند TC56</t>
  </si>
  <si>
    <t>نیوهلند 5070</t>
  </si>
  <si>
    <t>سهند 68S</t>
  </si>
  <si>
    <t>کلاس</t>
  </si>
  <si>
    <t>فرگوسن520</t>
  </si>
  <si>
    <t>كلاس مدیون</t>
  </si>
  <si>
    <t>سمپو65</t>
  </si>
  <si>
    <t>كمباين دروگر گردستان</t>
  </si>
  <si>
    <t>كمباين برنج فوتون23</t>
  </si>
  <si>
    <t>كمباين برنج سوزكي</t>
  </si>
  <si>
    <t>کمباین برنج سینا</t>
  </si>
  <si>
    <t>کمباین برنج ICR20</t>
  </si>
  <si>
    <t>چاپر خودگردان روسي</t>
  </si>
  <si>
    <t>چاپر خودگردان كلاس</t>
  </si>
  <si>
    <t>کمباین ساینگ یانگ</t>
  </si>
  <si>
    <t>کمباین نیکان</t>
  </si>
  <si>
    <t xml:space="preserve">انواع تيلر ،دروگر،سمپاش موتوري (پشتي ،فرقوني وزنبه اي)  </t>
  </si>
  <si>
    <t>تا5 سال</t>
  </si>
  <si>
    <t>بيش از5 سال</t>
  </si>
  <si>
    <t xml:space="preserve"> انواع تیلر</t>
  </si>
  <si>
    <t>انواع دروگر  غلات ( 3و4 چرخ)</t>
  </si>
  <si>
    <t>يونجه چين  (3،2و4چرخ)</t>
  </si>
  <si>
    <t>انواع سمپاش موتوری پشتی،فرقوني وزنبه اي</t>
  </si>
  <si>
    <t>كلتيواتور دو چرخ باغي</t>
  </si>
  <si>
    <t>جمع توان</t>
  </si>
  <si>
    <t>سطح زير كشت</t>
  </si>
  <si>
    <t>ضريب( واقعي ستون 11-  استاندارد ستون 12)</t>
  </si>
  <si>
    <t>سطح زراعي</t>
  </si>
  <si>
    <t>سطح باغي</t>
  </si>
  <si>
    <t>سال زراعي</t>
  </si>
  <si>
    <t>90-91</t>
  </si>
  <si>
    <t>91-92</t>
  </si>
  <si>
    <t>92-93</t>
  </si>
  <si>
    <t>93-94</t>
  </si>
  <si>
    <t>94-95</t>
  </si>
  <si>
    <t>ميانگين 5 ساله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</si>
</sst>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6"/>
      <color theme="1"/>
      <name val="B Titr"/>
      <charset val="178"/>
    </font>
    <font>
      <sz val="6"/>
      <name val="B Titr"/>
      <charset val="178"/>
    </font>
    <font>
      <sz val="6"/>
      <color indexed="8"/>
      <name val="B Titr"/>
      <charset val="178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theme="1"/>
      <name val="Calibri"/>
      <family val="2"/>
      <charset val="17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center" vertical="center"/>
    </xf>
    <xf numFmtId="0" fontId="2" fillId="6" borderId="10" xfId="1" applyFont="1" applyFill="1" applyBorder="1" applyAlignment="1">
      <alignment horizontal="center" vertical="center"/>
    </xf>
    <xf numFmtId="0" fontId="3" fillId="7" borderId="5" xfId="1" applyNumberFormat="1" applyFont="1" applyFill="1" applyBorder="1" applyAlignment="1">
      <alignment horizontal="center" vertical="center" wrapText="1" readingOrder="1"/>
    </xf>
    <xf numFmtId="0" fontId="3" fillId="2" borderId="5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2" fillId="8" borderId="5" xfId="1" applyFont="1" applyFill="1" applyBorder="1" applyAlignment="1">
      <alignment horizontal="center" vertical="center"/>
    </xf>
    <xf numFmtId="0" fontId="3" fillId="9" borderId="5" xfId="1" applyNumberFormat="1" applyFont="1" applyFill="1" applyBorder="1" applyAlignment="1">
      <alignment horizontal="center" vertical="center" wrapText="1" readingOrder="2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3" fillId="10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11" borderId="5" xfId="1" applyNumberFormat="1" applyFont="1" applyFill="1" applyBorder="1" applyAlignment="1">
      <alignment horizontal="center" vertical="center" wrapText="1" readingOrder="2"/>
    </xf>
    <xf numFmtId="0" fontId="5" fillId="11" borderId="0" xfId="1" applyFont="1" applyFill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3" fillId="12" borderId="5" xfId="1" applyNumberFormat="1" applyFont="1" applyFill="1" applyBorder="1" applyAlignment="1">
      <alignment horizontal="center" vertical="center" wrapText="1" readingOrder="2"/>
    </xf>
    <xf numFmtId="0" fontId="2" fillId="2" borderId="5" xfId="1" applyFont="1" applyFill="1" applyBorder="1" applyAlignment="1">
      <alignment horizontal="center" vertical="center"/>
    </xf>
    <xf numFmtId="0" fontId="3" fillId="9" borderId="11" xfId="1" applyNumberFormat="1" applyFont="1" applyFill="1" applyBorder="1" applyAlignment="1">
      <alignment horizontal="center" vertical="center" wrapText="1" readingOrder="2"/>
    </xf>
    <xf numFmtId="0" fontId="3" fillId="9" borderId="12" xfId="1" applyNumberFormat="1" applyFont="1" applyFill="1" applyBorder="1" applyAlignment="1">
      <alignment horizontal="center" vertical="center" wrapText="1" readingOrder="2"/>
    </xf>
    <xf numFmtId="0" fontId="3" fillId="9" borderId="13" xfId="1" applyNumberFormat="1" applyFont="1" applyFill="1" applyBorder="1" applyAlignment="1">
      <alignment horizontal="center" vertical="center" wrapText="1" readingOrder="2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9" borderId="14" xfId="1" applyNumberFormat="1" applyFont="1" applyFill="1" applyBorder="1" applyAlignment="1">
      <alignment horizontal="center" vertical="center" wrapText="1" readingOrder="2"/>
    </xf>
    <xf numFmtId="0" fontId="3" fillId="9" borderId="0" xfId="1" applyNumberFormat="1" applyFont="1" applyFill="1" applyBorder="1" applyAlignment="1">
      <alignment horizontal="center" vertical="center" wrapText="1" readingOrder="2"/>
    </xf>
    <xf numFmtId="0" fontId="3" fillId="9" borderId="15" xfId="1" applyNumberFormat="1" applyFont="1" applyFill="1" applyBorder="1" applyAlignment="1">
      <alignment horizontal="center" vertical="center" wrapText="1" readingOrder="2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7" borderId="1" xfId="1" applyNumberFormat="1" applyFont="1" applyFill="1" applyBorder="1" applyAlignment="1">
      <alignment horizontal="center" vertical="center" wrapText="1" readingOrder="2"/>
    </xf>
    <xf numFmtId="0" fontId="3" fillId="7" borderId="2" xfId="1" applyNumberFormat="1" applyFont="1" applyFill="1" applyBorder="1" applyAlignment="1">
      <alignment horizontal="center" vertical="center" wrapText="1" readingOrder="2"/>
    </xf>
    <xf numFmtId="0" fontId="3" fillId="7" borderId="3" xfId="1" applyNumberFormat="1" applyFont="1" applyFill="1" applyBorder="1" applyAlignment="1">
      <alignment horizontal="center" vertical="center" wrapText="1" readingOrder="2"/>
    </xf>
    <xf numFmtId="0" fontId="2" fillId="2" borderId="5" xfId="1" applyFont="1" applyFill="1" applyBorder="1" applyAlignment="1">
      <alignment horizontal="center" vertical="center" wrapText="1"/>
    </xf>
    <xf numFmtId="0" fontId="3" fillId="12" borderId="1" xfId="1" applyNumberFormat="1" applyFont="1" applyFill="1" applyBorder="1" applyAlignment="1">
      <alignment horizontal="center" vertical="center" wrapText="1" readingOrder="2"/>
    </xf>
    <xf numFmtId="0" fontId="3" fillId="9" borderId="8" xfId="1" applyNumberFormat="1" applyFont="1" applyFill="1" applyBorder="1" applyAlignment="1">
      <alignment horizontal="center" vertical="center" wrapText="1" readingOrder="2"/>
    </xf>
    <xf numFmtId="0" fontId="3" fillId="9" borderId="9" xfId="1" applyNumberFormat="1" applyFont="1" applyFill="1" applyBorder="1" applyAlignment="1">
      <alignment horizontal="center" vertical="center" wrapText="1" readingOrder="2"/>
    </xf>
    <xf numFmtId="0" fontId="3" fillId="9" borderId="10" xfId="1" applyNumberFormat="1" applyFont="1" applyFill="1" applyBorder="1" applyAlignment="1">
      <alignment horizontal="center" vertical="center" wrapText="1" readingOrder="2"/>
    </xf>
    <xf numFmtId="0" fontId="2" fillId="11" borderId="5" xfId="1" applyFont="1" applyFill="1" applyBorder="1" applyAlignment="1">
      <alignment horizontal="center" vertical="center"/>
    </xf>
    <xf numFmtId="0" fontId="2" fillId="13" borderId="5" xfId="1" applyFont="1" applyFill="1" applyBorder="1" applyAlignment="1">
      <alignment horizontal="center" vertical="center"/>
    </xf>
    <xf numFmtId="0" fontId="3" fillId="13" borderId="5" xfId="1" applyNumberFormat="1" applyFont="1" applyFill="1" applyBorder="1" applyAlignment="1">
      <alignment horizontal="center" vertical="center" wrapText="1" readingOrder="2"/>
    </xf>
    <xf numFmtId="0" fontId="2" fillId="3" borderId="5" xfId="1" applyFont="1" applyFill="1" applyBorder="1" applyAlignment="1">
      <alignment horizontal="center" vertical="center"/>
    </xf>
    <xf numFmtId="1" fontId="2" fillId="3" borderId="5" xfId="1" applyNumberFormat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0" fontId="6" fillId="0" borderId="0" xfId="1" applyFont="1"/>
    <xf numFmtId="0" fontId="2" fillId="4" borderId="5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0" borderId="0" xfId="1" applyFont="1" applyBorder="1"/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5" xfId="0" applyNumberFormat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7" fillId="7" borderId="0" xfId="0" applyFont="1" applyFill="1"/>
    <xf numFmtId="0" fontId="2" fillId="2" borderId="5" xfId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rightToLeft="1" tabSelected="1" workbookViewId="0">
      <selection sqref="A1:XFD1048576"/>
    </sheetView>
  </sheetViews>
  <sheetFormatPr defaultRowHeight="14.4"/>
  <sheetData>
    <row r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5</v>
      </c>
      <c r="Q2" s="8" t="s">
        <v>6</v>
      </c>
    </row>
    <row r="3" spans="1:17">
      <c r="A3" s="9"/>
      <c r="B3" s="9"/>
      <c r="C3" s="5"/>
      <c r="D3" s="6" t="s">
        <v>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0"/>
      <c r="Q3" s="11"/>
    </row>
    <row r="4" spans="1:17">
      <c r="A4" s="12"/>
      <c r="B4" s="12"/>
      <c r="C4" s="5"/>
      <c r="D4" s="13" t="s">
        <v>8</v>
      </c>
      <c r="E4" s="14" t="s">
        <v>9</v>
      </c>
      <c r="F4" s="13" t="s">
        <v>10</v>
      </c>
      <c r="G4" s="14" t="s">
        <v>11</v>
      </c>
      <c r="H4" s="14"/>
      <c r="I4" s="14"/>
      <c r="J4" s="14"/>
      <c r="K4" s="14"/>
      <c r="L4" s="14"/>
      <c r="M4" s="14"/>
      <c r="N4" s="14"/>
      <c r="O4" s="14"/>
      <c r="P4" s="15"/>
      <c r="Q4" s="16"/>
    </row>
    <row r="5" spans="1:17">
      <c r="A5" s="17">
        <v>1</v>
      </c>
      <c r="B5" s="17">
        <v>2</v>
      </c>
      <c r="C5" s="17">
        <v>3</v>
      </c>
      <c r="D5" s="17">
        <v>4</v>
      </c>
      <c r="E5" s="14"/>
      <c r="F5" s="17">
        <v>5</v>
      </c>
      <c r="G5" s="14"/>
      <c r="H5" s="17">
        <v>6</v>
      </c>
      <c r="I5" s="14"/>
      <c r="J5" s="17">
        <v>7</v>
      </c>
      <c r="K5" s="14"/>
      <c r="L5" s="17">
        <v>8</v>
      </c>
      <c r="M5" s="14"/>
      <c r="N5" s="17">
        <v>9</v>
      </c>
      <c r="O5" s="14"/>
      <c r="P5" s="17">
        <v>10</v>
      </c>
      <c r="Q5" s="17">
        <v>11</v>
      </c>
    </row>
    <row r="6" spans="1:17">
      <c r="A6" s="18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5.6">
      <c r="A7" s="21"/>
      <c r="B7" s="22" t="s">
        <v>13</v>
      </c>
      <c r="C7" s="23">
        <v>44</v>
      </c>
      <c r="D7" s="24"/>
      <c r="E7" s="25">
        <f>D7*C7*0.75</f>
        <v>0</v>
      </c>
      <c r="F7" s="24">
        <v>26</v>
      </c>
      <c r="G7" s="14">
        <f>F7*C7*0.5</f>
        <v>572</v>
      </c>
      <c r="H7" s="26"/>
      <c r="I7" s="27"/>
      <c r="J7" s="27"/>
      <c r="K7" s="27"/>
      <c r="L7" s="27"/>
      <c r="M7" s="27"/>
      <c r="N7" s="27"/>
      <c r="O7" s="28"/>
      <c r="P7" s="29">
        <f>G7+E7</f>
        <v>572</v>
      </c>
      <c r="Q7" s="30">
        <f>D7*C7</f>
        <v>0</v>
      </c>
    </row>
    <row r="8" spans="1:17" ht="15.6">
      <c r="A8" s="21"/>
      <c r="B8" s="22" t="s">
        <v>14</v>
      </c>
      <c r="C8" s="23">
        <v>65</v>
      </c>
      <c r="D8" s="24"/>
      <c r="E8" s="25">
        <f t="shared" ref="E8:E71" si="0">D8*C8*0.75</f>
        <v>0</v>
      </c>
      <c r="F8" s="24">
        <v>436</v>
      </c>
      <c r="G8" s="14">
        <f t="shared" ref="G8:G71" si="1">F8*C8*0.5</f>
        <v>14170</v>
      </c>
      <c r="H8" s="31"/>
      <c r="I8" s="32"/>
      <c r="J8" s="32"/>
      <c r="K8" s="32"/>
      <c r="L8" s="32"/>
      <c r="M8" s="32"/>
      <c r="N8" s="32"/>
      <c r="O8" s="33"/>
      <c r="P8" s="29">
        <f t="shared" ref="P8:P71" si="2">G8+E8</f>
        <v>14170</v>
      </c>
      <c r="Q8" s="30">
        <f t="shared" ref="Q8:Q71" si="3">D8*C8</f>
        <v>0</v>
      </c>
    </row>
    <row r="9" spans="1:17" ht="15.6">
      <c r="A9" s="21"/>
      <c r="B9" s="22" t="s">
        <v>15</v>
      </c>
      <c r="C9" s="23">
        <v>45</v>
      </c>
      <c r="D9" s="24">
        <v>3</v>
      </c>
      <c r="E9" s="25">
        <f t="shared" si="0"/>
        <v>101.25</v>
      </c>
      <c r="F9" s="24"/>
      <c r="G9" s="14">
        <f t="shared" si="1"/>
        <v>0</v>
      </c>
      <c r="H9" s="31"/>
      <c r="I9" s="32"/>
      <c r="J9" s="32"/>
      <c r="K9" s="32"/>
      <c r="L9" s="32"/>
      <c r="M9" s="32"/>
      <c r="N9" s="32"/>
      <c r="O9" s="33"/>
      <c r="P9" s="29">
        <f t="shared" si="2"/>
        <v>101.25</v>
      </c>
      <c r="Q9" s="30">
        <f t="shared" si="3"/>
        <v>135</v>
      </c>
    </row>
    <row r="10" spans="1:17" ht="15.6">
      <c r="A10" s="21"/>
      <c r="B10" s="22" t="s">
        <v>16</v>
      </c>
      <c r="C10" s="23">
        <v>47</v>
      </c>
      <c r="D10" s="24"/>
      <c r="E10" s="25">
        <f t="shared" si="0"/>
        <v>0</v>
      </c>
      <c r="F10" s="24"/>
      <c r="G10" s="14">
        <f t="shared" si="1"/>
        <v>0</v>
      </c>
      <c r="H10" s="31"/>
      <c r="I10" s="32"/>
      <c r="J10" s="32"/>
      <c r="K10" s="32"/>
      <c r="L10" s="32"/>
      <c r="M10" s="32"/>
      <c r="N10" s="32"/>
      <c r="O10" s="33"/>
      <c r="P10" s="29">
        <f t="shared" si="2"/>
        <v>0</v>
      </c>
      <c r="Q10" s="30">
        <f t="shared" si="3"/>
        <v>0</v>
      </c>
    </row>
    <row r="11" spans="1:17" ht="15.6">
      <c r="A11" s="21"/>
      <c r="B11" s="34" t="s">
        <v>17</v>
      </c>
      <c r="C11" s="35">
        <v>47</v>
      </c>
      <c r="D11" s="24">
        <v>3</v>
      </c>
      <c r="E11" s="25">
        <f t="shared" si="0"/>
        <v>105.75</v>
      </c>
      <c r="F11" s="24"/>
      <c r="G11" s="14">
        <f t="shared" si="1"/>
        <v>0</v>
      </c>
      <c r="H11" s="31"/>
      <c r="I11" s="32"/>
      <c r="J11" s="32"/>
      <c r="K11" s="32"/>
      <c r="L11" s="32"/>
      <c r="M11" s="32"/>
      <c r="N11" s="32"/>
      <c r="O11" s="33"/>
      <c r="P11" s="29">
        <f t="shared" si="2"/>
        <v>105.75</v>
      </c>
      <c r="Q11" s="30">
        <f t="shared" si="3"/>
        <v>141</v>
      </c>
    </row>
    <row r="12" spans="1:17" ht="15.6">
      <c r="A12" s="21"/>
      <c r="B12" s="22" t="s">
        <v>18</v>
      </c>
      <c r="C12" s="23">
        <v>62</v>
      </c>
      <c r="D12" s="24"/>
      <c r="E12" s="25">
        <f t="shared" si="0"/>
        <v>0</v>
      </c>
      <c r="F12" s="24">
        <v>11</v>
      </c>
      <c r="G12" s="14">
        <f t="shared" si="1"/>
        <v>341</v>
      </c>
      <c r="H12" s="31"/>
      <c r="I12" s="32"/>
      <c r="J12" s="32"/>
      <c r="K12" s="32"/>
      <c r="L12" s="32"/>
      <c r="M12" s="32"/>
      <c r="N12" s="32"/>
      <c r="O12" s="33"/>
      <c r="P12" s="29">
        <f t="shared" si="2"/>
        <v>341</v>
      </c>
      <c r="Q12" s="30">
        <f t="shared" si="3"/>
        <v>0</v>
      </c>
    </row>
    <row r="13" spans="1:17" ht="15.6">
      <c r="A13" s="21"/>
      <c r="B13" s="22" t="s">
        <v>19</v>
      </c>
      <c r="C13" s="23">
        <v>75</v>
      </c>
      <c r="D13" s="24">
        <v>303</v>
      </c>
      <c r="E13" s="25">
        <f t="shared" si="0"/>
        <v>17043.75</v>
      </c>
      <c r="F13" s="24">
        <v>442</v>
      </c>
      <c r="G13" s="14">
        <f t="shared" si="1"/>
        <v>16575</v>
      </c>
      <c r="H13" s="31"/>
      <c r="I13" s="32"/>
      <c r="J13" s="32"/>
      <c r="K13" s="32"/>
      <c r="L13" s="32"/>
      <c r="M13" s="32"/>
      <c r="N13" s="32"/>
      <c r="O13" s="33"/>
      <c r="P13" s="29">
        <f t="shared" si="2"/>
        <v>33618.75</v>
      </c>
      <c r="Q13" s="30">
        <f t="shared" si="3"/>
        <v>22725</v>
      </c>
    </row>
    <row r="14" spans="1:17" ht="15.6">
      <c r="A14" s="21"/>
      <c r="B14" s="22" t="s">
        <v>20</v>
      </c>
      <c r="C14" s="23">
        <v>75</v>
      </c>
      <c r="D14" s="24"/>
      <c r="E14" s="25">
        <f t="shared" si="0"/>
        <v>0</v>
      </c>
      <c r="F14" s="24">
        <v>6</v>
      </c>
      <c r="G14" s="14">
        <f t="shared" si="1"/>
        <v>225</v>
      </c>
      <c r="H14" s="31"/>
      <c r="I14" s="32"/>
      <c r="J14" s="32"/>
      <c r="K14" s="32"/>
      <c r="L14" s="32"/>
      <c r="M14" s="32"/>
      <c r="N14" s="32"/>
      <c r="O14" s="33"/>
      <c r="P14" s="29">
        <f t="shared" si="2"/>
        <v>225</v>
      </c>
      <c r="Q14" s="30">
        <f t="shared" si="3"/>
        <v>0</v>
      </c>
    </row>
    <row r="15" spans="1:17" ht="15.6">
      <c r="A15" s="21"/>
      <c r="B15" s="22" t="s">
        <v>21</v>
      </c>
      <c r="C15" s="23">
        <v>82</v>
      </c>
      <c r="D15" s="24">
        <v>5</v>
      </c>
      <c r="E15" s="25">
        <f t="shared" si="0"/>
        <v>307.5</v>
      </c>
      <c r="F15" s="24"/>
      <c r="G15" s="14">
        <f t="shared" si="1"/>
        <v>0</v>
      </c>
      <c r="H15" s="31"/>
      <c r="I15" s="32"/>
      <c r="J15" s="32"/>
      <c r="K15" s="32"/>
      <c r="L15" s="32"/>
      <c r="M15" s="32"/>
      <c r="N15" s="32"/>
      <c r="O15" s="33"/>
      <c r="P15" s="29">
        <f t="shared" si="2"/>
        <v>307.5</v>
      </c>
      <c r="Q15" s="30">
        <f t="shared" si="3"/>
        <v>410</v>
      </c>
    </row>
    <row r="16" spans="1:17" ht="15.6">
      <c r="A16" s="21"/>
      <c r="B16" s="22" t="s">
        <v>22</v>
      </c>
      <c r="C16" s="23">
        <v>75</v>
      </c>
      <c r="D16" s="24">
        <v>15</v>
      </c>
      <c r="E16" s="25">
        <f t="shared" si="0"/>
        <v>843.75</v>
      </c>
      <c r="F16" s="24">
        <v>4</v>
      </c>
      <c r="G16" s="14">
        <f t="shared" si="1"/>
        <v>150</v>
      </c>
      <c r="H16" s="31"/>
      <c r="I16" s="32"/>
      <c r="J16" s="32"/>
      <c r="K16" s="32"/>
      <c r="L16" s="32"/>
      <c r="M16" s="32"/>
      <c r="N16" s="32"/>
      <c r="O16" s="33"/>
      <c r="P16" s="29">
        <f t="shared" si="2"/>
        <v>993.75</v>
      </c>
      <c r="Q16" s="30">
        <f t="shared" si="3"/>
        <v>1125</v>
      </c>
    </row>
    <row r="17" spans="1:17" ht="15.6">
      <c r="A17" s="21"/>
      <c r="B17" s="22" t="s">
        <v>23</v>
      </c>
      <c r="C17" s="23">
        <v>82</v>
      </c>
      <c r="D17" s="24"/>
      <c r="E17" s="25">
        <f t="shared" si="0"/>
        <v>0</v>
      </c>
      <c r="F17" s="24"/>
      <c r="G17" s="14">
        <f t="shared" si="1"/>
        <v>0</v>
      </c>
      <c r="H17" s="31"/>
      <c r="I17" s="32"/>
      <c r="J17" s="32"/>
      <c r="K17" s="32"/>
      <c r="L17" s="32"/>
      <c r="M17" s="32"/>
      <c r="N17" s="32"/>
      <c r="O17" s="33"/>
      <c r="P17" s="29">
        <f t="shared" si="2"/>
        <v>0</v>
      </c>
      <c r="Q17" s="30">
        <f t="shared" si="3"/>
        <v>0</v>
      </c>
    </row>
    <row r="18" spans="1:17" ht="15.6">
      <c r="A18" s="21"/>
      <c r="B18" s="22" t="s">
        <v>24</v>
      </c>
      <c r="C18" s="23">
        <v>84</v>
      </c>
      <c r="D18" s="24">
        <v>4</v>
      </c>
      <c r="E18" s="25">
        <f t="shared" si="0"/>
        <v>252</v>
      </c>
      <c r="F18" s="24"/>
      <c r="G18" s="14">
        <f t="shared" si="1"/>
        <v>0</v>
      </c>
      <c r="H18" s="31"/>
      <c r="I18" s="32"/>
      <c r="J18" s="32"/>
      <c r="K18" s="32"/>
      <c r="L18" s="32"/>
      <c r="M18" s="32"/>
      <c r="N18" s="32"/>
      <c r="O18" s="33"/>
      <c r="P18" s="29">
        <f t="shared" si="2"/>
        <v>252</v>
      </c>
      <c r="Q18" s="30">
        <f t="shared" si="3"/>
        <v>336</v>
      </c>
    </row>
    <row r="19" spans="1:17" ht="15.6">
      <c r="A19" s="21"/>
      <c r="B19" s="22" t="s">
        <v>25</v>
      </c>
      <c r="C19" s="23">
        <v>110</v>
      </c>
      <c r="D19" s="24">
        <v>88</v>
      </c>
      <c r="E19" s="25">
        <f t="shared" si="0"/>
        <v>7260</v>
      </c>
      <c r="F19" s="24">
        <v>7</v>
      </c>
      <c r="G19" s="14">
        <f t="shared" si="1"/>
        <v>385</v>
      </c>
      <c r="H19" s="31"/>
      <c r="I19" s="32"/>
      <c r="J19" s="32"/>
      <c r="K19" s="32"/>
      <c r="L19" s="32"/>
      <c r="M19" s="32"/>
      <c r="N19" s="32"/>
      <c r="O19" s="33"/>
      <c r="P19" s="29">
        <f t="shared" si="2"/>
        <v>7645</v>
      </c>
      <c r="Q19" s="30">
        <f t="shared" si="3"/>
        <v>9680</v>
      </c>
    </row>
    <row r="20" spans="1:17" ht="15.6">
      <c r="A20" s="21"/>
      <c r="B20" s="22" t="s">
        <v>26</v>
      </c>
      <c r="C20" s="14">
        <v>110</v>
      </c>
      <c r="D20" s="24"/>
      <c r="E20" s="25">
        <f t="shared" si="0"/>
        <v>0</v>
      </c>
      <c r="F20" s="24"/>
      <c r="G20" s="14">
        <f t="shared" si="1"/>
        <v>0</v>
      </c>
      <c r="H20" s="31"/>
      <c r="I20" s="32"/>
      <c r="J20" s="32"/>
      <c r="K20" s="32"/>
      <c r="L20" s="32"/>
      <c r="M20" s="32"/>
      <c r="N20" s="32"/>
      <c r="O20" s="33"/>
      <c r="P20" s="29">
        <f t="shared" si="2"/>
        <v>0</v>
      </c>
      <c r="Q20" s="30">
        <f t="shared" si="3"/>
        <v>0</v>
      </c>
    </row>
    <row r="21" spans="1:17" ht="15.6">
      <c r="A21" s="21"/>
      <c r="B21" s="22" t="s">
        <v>27</v>
      </c>
      <c r="C21" s="14">
        <v>150</v>
      </c>
      <c r="D21" s="24"/>
      <c r="E21" s="25">
        <f t="shared" si="0"/>
        <v>0</v>
      </c>
      <c r="F21" s="24"/>
      <c r="G21" s="14">
        <f t="shared" si="1"/>
        <v>0</v>
      </c>
      <c r="H21" s="31"/>
      <c r="I21" s="32"/>
      <c r="J21" s="32"/>
      <c r="K21" s="32"/>
      <c r="L21" s="32"/>
      <c r="M21" s="32"/>
      <c r="N21" s="32"/>
      <c r="O21" s="33"/>
      <c r="P21" s="29">
        <f t="shared" si="2"/>
        <v>0</v>
      </c>
      <c r="Q21" s="30">
        <f t="shared" si="3"/>
        <v>0</v>
      </c>
    </row>
    <row r="22" spans="1:17" ht="15.6">
      <c r="A22" s="21"/>
      <c r="B22" s="22" t="s">
        <v>28</v>
      </c>
      <c r="C22" s="23">
        <v>155</v>
      </c>
      <c r="D22" s="24"/>
      <c r="E22" s="25">
        <f t="shared" si="0"/>
        <v>0</v>
      </c>
      <c r="F22" s="24"/>
      <c r="G22" s="14">
        <f t="shared" si="1"/>
        <v>0</v>
      </c>
      <c r="H22" s="31"/>
      <c r="I22" s="32"/>
      <c r="J22" s="32"/>
      <c r="K22" s="32"/>
      <c r="L22" s="32"/>
      <c r="M22" s="32"/>
      <c r="N22" s="32"/>
      <c r="O22" s="33"/>
      <c r="P22" s="29">
        <f t="shared" si="2"/>
        <v>0</v>
      </c>
      <c r="Q22" s="30">
        <f t="shared" si="3"/>
        <v>0</v>
      </c>
    </row>
    <row r="23" spans="1:17" ht="15.6">
      <c r="A23" s="21"/>
      <c r="B23" s="22" t="s">
        <v>29</v>
      </c>
      <c r="C23" s="23">
        <v>48</v>
      </c>
      <c r="D23" s="24"/>
      <c r="E23" s="25">
        <f t="shared" si="0"/>
        <v>0</v>
      </c>
      <c r="F23" s="24">
        <v>2</v>
      </c>
      <c r="G23" s="14">
        <f t="shared" si="1"/>
        <v>48</v>
      </c>
      <c r="H23" s="31"/>
      <c r="I23" s="32"/>
      <c r="J23" s="32"/>
      <c r="K23" s="32"/>
      <c r="L23" s="32"/>
      <c r="M23" s="32"/>
      <c r="N23" s="32"/>
      <c r="O23" s="33"/>
      <c r="P23" s="29">
        <f t="shared" si="2"/>
        <v>48</v>
      </c>
      <c r="Q23" s="30">
        <f t="shared" si="3"/>
        <v>0</v>
      </c>
    </row>
    <row r="24" spans="1:17" ht="15.6">
      <c r="A24" s="21"/>
      <c r="B24" s="22" t="s">
        <v>30</v>
      </c>
      <c r="C24" s="23">
        <v>60</v>
      </c>
      <c r="D24" s="24"/>
      <c r="E24" s="25">
        <f t="shared" si="0"/>
        <v>0</v>
      </c>
      <c r="F24" s="24"/>
      <c r="G24" s="14">
        <f t="shared" si="1"/>
        <v>0</v>
      </c>
      <c r="H24" s="31"/>
      <c r="I24" s="32"/>
      <c r="J24" s="32"/>
      <c r="K24" s="32"/>
      <c r="L24" s="32"/>
      <c r="M24" s="32"/>
      <c r="N24" s="32"/>
      <c r="O24" s="33"/>
      <c r="P24" s="29">
        <f t="shared" si="2"/>
        <v>0</v>
      </c>
      <c r="Q24" s="30">
        <f t="shared" si="3"/>
        <v>0</v>
      </c>
    </row>
    <row r="25" spans="1:17" ht="15.6">
      <c r="A25" s="21"/>
      <c r="B25" s="22" t="s">
        <v>31</v>
      </c>
      <c r="C25" s="23">
        <v>74</v>
      </c>
      <c r="D25" s="24"/>
      <c r="E25" s="25">
        <f t="shared" si="0"/>
        <v>0</v>
      </c>
      <c r="F25" s="24">
        <v>38</v>
      </c>
      <c r="G25" s="14">
        <f t="shared" si="1"/>
        <v>1406</v>
      </c>
      <c r="H25" s="31"/>
      <c r="I25" s="32"/>
      <c r="J25" s="32"/>
      <c r="K25" s="32"/>
      <c r="L25" s="32"/>
      <c r="M25" s="32"/>
      <c r="N25" s="32"/>
      <c r="O25" s="33"/>
      <c r="P25" s="29">
        <f t="shared" si="2"/>
        <v>1406</v>
      </c>
      <c r="Q25" s="30">
        <f t="shared" si="3"/>
        <v>0</v>
      </c>
    </row>
    <row r="26" spans="1:17" ht="15.6">
      <c r="A26" s="21"/>
      <c r="B26" s="22" t="s">
        <v>32</v>
      </c>
      <c r="C26" s="23">
        <v>78</v>
      </c>
      <c r="D26" s="24"/>
      <c r="E26" s="25">
        <f t="shared" si="0"/>
        <v>0</v>
      </c>
      <c r="F26" s="24">
        <v>2</v>
      </c>
      <c r="G26" s="14">
        <f t="shared" si="1"/>
        <v>78</v>
      </c>
      <c r="H26" s="31"/>
      <c r="I26" s="32"/>
      <c r="J26" s="32"/>
      <c r="K26" s="32"/>
      <c r="L26" s="32"/>
      <c r="M26" s="32"/>
      <c r="N26" s="32"/>
      <c r="O26" s="33"/>
      <c r="P26" s="29">
        <f t="shared" si="2"/>
        <v>78</v>
      </c>
      <c r="Q26" s="30">
        <f t="shared" si="3"/>
        <v>0</v>
      </c>
    </row>
    <row r="27" spans="1:17" ht="15.6">
      <c r="A27" s="21"/>
      <c r="B27" s="22" t="s">
        <v>33</v>
      </c>
      <c r="C27" s="23">
        <v>100</v>
      </c>
      <c r="D27" s="24"/>
      <c r="E27" s="25">
        <f t="shared" si="0"/>
        <v>0</v>
      </c>
      <c r="F27" s="24"/>
      <c r="G27" s="14">
        <f t="shared" si="1"/>
        <v>0</v>
      </c>
      <c r="H27" s="31"/>
      <c r="I27" s="32"/>
      <c r="J27" s="32"/>
      <c r="K27" s="32"/>
      <c r="L27" s="32"/>
      <c r="M27" s="32"/>
      <c r="N27" s="32"/>
      <c r="O27" s="33"/>
      <c r="P27" s="29">
        <f t="shared" si="2"/>
        <v>0</v>
      </c>
      <c r="Q27" s="30">
        <f t="shared" si="3"/>
        <v>0</v>
      </c>
    </row>
    <row r="28" spans="1:17" ht="15.6">
      <c r="A28" s="21"/>
      <c r="B28" s="22" t="s">
        <v>34</v>
      </c>
      <c r="C28" s="23">
        <v>106</v>
      </c>
      <c r="D28" s="24"/>
      <c r="E28" s="25">
        <f t="shared" si="0"/>
        <v>0</v>
      </c>
      <c r="F28" s="24">
        <v>25</v>
      </c>
      <c r="G28" s="14">
        <f t="shared" si="1"/>
        <v>1325</v>
      </c>
      <c r="H28" s="31"/>
      <c r="I28" s="32"/>
      <c r="J28" s="32"/>
      <c r="K28" s="32"/>
      <c r="L28" s="32"/>
      <c r="M28" s="32"/>
      <c r="N28" s="32"/>
      <c r="O28" s="33"/>
      <c r="P28" s="29">
        <f t="shared" si="2"/>
        <v>1325</v>
      </c>
      <c r="Q28" s="30">
        <f t="shared" si="3"/>
        <v>0</v>
      </c>
    </row>
    <row r="29" spans="1:17" ht="15.6">
      <c r="A29" s="21"/>
      <c r="B29" s="22" t="s">
        <v>35</v>
      </c>
      <c r="C29" s="23">
        <v>106</v>
      </c>
      <c r="D29" s="24"/>
      <c r="E29" s="25">
        <f t="shared" si="0"/>
        <v>0</v>
      </c>
      <c r="F29" s="24">
        <v>4</v>
      </c>
      <c r="G29" s="14">
        <f t="shared" si="1"/>
        <v>212</v>
      </c>
      <c r="H29" s="31"/>
      <c r="I29" s="32"/>
      <c r="J29" s="32"/>
      <c r="K29" s="32"/>
      <c r="L29" s="32"/>
      <c r="M29" s="32"/>
      <c r="N29" s="32"/>
      <c r="O29" s="33"/>
      <c r="P29" s="29">
        <f t="shared" si="2"/>
        <v>212</v>
      </c>
      <c r="Q29" s="30">
        <f t="shared" si="3"/>
        <v>0</v>
      </c>
    </row>
    <row r="30" spans="1:17" ht="15.6">
      <c r="A30" s="21"/>
      <c r="B30" s="22" t="s">
        <v>36</v>
      </c>
      <c r="C30" s="23">
        <v>120</v>
      </c>
      <c r="D30" s="24"/>
      <c r="E30" s="25">
        <f t="shared" si="0"/>
        <v>0</v>
      </c>
      <c r="F30" s="24"/>
      <c r="G30" s="14">
        <f t="shared" si="1"/>
        <v>0</v>
      </c>
      <c r="H30" s="31"/>
      <c r="I30" s="32"/>
      <c r="J30" s="32"/>
      <c r="K30" s="32"/>
      <c r="L30" s="32"/>
      <c r="M30" s="32"/>
      <c r="N30" s="32"/>
      <c r="O30" s="33"/>
      <c r="P30" s="29">
        <f t="shared" si="2"/>
        <v>0</v>
      </c>
      <c r="Q30" s="30">
        <f t="shared" si="3"/>
        <v>0</v>
      </c>
    </row>
    <row r="31" spans="1:17" ht="15.6">
      <c r="A31" s="21"/>
      <c r="B31" s="22" t="s">
        <v>37</v>
      </c>
      <c r="C31" s="14">
        <v>120</v>
      </c>
      <c r="D31" s="24"/>
      <c r="E31" s="25">
        <f t="shared" si="0"/>
        <v>0</v>
      </c>
      <c r="F31" s="24">
        <v>2</v>
      </c>
      <c r="G31" s="14">
        <f t="shared" si="1"/>
        <v>120</v>
      </c>
      <c r="H31" s="31"/>
      <c r="I31" s="32"/>
      <c r="J31" s="32"/>
      <c r="K31" s="32"/>
      <c r="L31" s="32"/>
      <c r="M31" s="32"/>
      <c r="N31" s="32"/>
      <c r="O31" s="33"/>
      <c r="P31" s="29">
        <f t="shared" si="2"/>
        <v>120</v>
      </c>
      <c r="Q31" s="30">
        <f t="shared" si="3"/>
        <v>0</v>
      </c>
    </row>
    <row r="32" spans="1:17" ht="15.6">
      <c r="A32" s="21"/>
      <c r="B32" s="22" t="s">
        <v>38</v>
      </c>
      <c r="C32" s="23">
        <v>160</v>
      </c>
      <c r="D32" s="24"/>
      <c r="E32" s="25">
        <f t="shared" si="0"/>
        <v>0</v>
      </c>
      <c r="F32" s="24"/>
      <c r="G32" s="14">
        <f t="shared" si="1"/>
        <v>0</v>
      </c>
      <c r="H32" s="31"/>
      <c r="I32" s="32"/>
      <c r="J32" s="32"/>
      <c r="K32" s="32"/>
      <c r="L32" s="32"/>
      <c r="M32" s="32"/>
      <c r="N32" s="32"/>
      <c r="O32" s="33"/>
      <c r="P32" s="29">
        <f t="shared" si="2"/>
        <v>0</v>
      </c>
      <c r="Q32" s="30">
        <f t="shared" si="3"/>
        <v>0</v>
      </c>
    </row>
    <row r="33" spans="1:17" ht="15.6">
      <c r="A33" s="21"/>
      <c r="B33" s="22" t="s">
        <v>39</v>
      </c>
      <c r="C33" s="23">
        <v>180</v>
      </c>
      <c r="D33" s="24"/>
      <c r="E33" s="25">
        <f t="shared" si="0"/>
        <v>0</v>
      </c>
      <c r="F33" s="24"/>
      <c r="G33" s="14">
        <f t="shared" si="1"/>
        <v>0</v>
      </c>
      <c r="H33" s="31"/>
      <c r="I33" s="32"/>
      <c r="J33" s="32"/>
      <c r="K33" s="32"/>
      <c r="L33" s="32"/>
      <c r="M33" s="32"/>
      <c r="N33" s="32"/>
      <c r="O33" s="33"/>
      <c r="P33" s="29">
        <f t="shared" si="2"/>
        <v>0</v>
      </c>
      <c r="Q33" s="30">
        <f t="shared" si="3"/>
        <v>0</v>
      </c>
    </row>
    <row r="34" spans="1:17" ht="15.6">
      <c r="A34" s="21"/>
      <c r="B34" s="22" t="s">
        <v>40</v>
      </c>
      <c r="C34" s="23">
        <v>122</v>
      </c>
      <c r="D34" s="24"/>
      <c r="E34" s="25">
        <f t="shared" si="0"/>
        <v>0</v>
      </c>
      <c r="F34" s="24"/>
      <c r="G34" s="14">
        <f t="shared" si="1"/>
        <v>0</v>
      </c>
      <c r="H34" s="31"/>
      <c r="I34" s="32"/>
      <c r="J34" s="32"/>
      <c r="K34" s="32"/>
      <c r="L34" s="32"/>
      <c r="M34" s="32"/>
      <c r="N34" s="32"/>
      <c r="O34" s="33"/>
      <c r="P34" s="29">
        <f t="shared" si="2"/>
        <v>0</v>
      </c>
      <c r="Q34" s="30">
        <f t="shared" si="3"/>
        <v>0</v>
      </c>
    </row>
    <row r="35" spans="1:17" ht="15.6">
      <c r="A35" s="21"/>
      <c r="B35" s="22" t="s">
        <v>41</v>
      </c>
      <c r="C35" s="23">
        <v>155</v>
      </c>
      <c r="D35" s="24">
        <v>2</v>
      </c>
      <c r="E35" s="25">
        <f t="shared" si="0"/>
        <v>232.5</v>
      </c>
      <c r="F35" s="24">
        <v>3</v>
      </c>
      <c r="G35" s="14">
        <f t="shared" si="1"/>
        <v>232.5</v>
      </c>
      <c r="H35" s="31"/>
      <c r="I35" s="32"/>
      <c r="J35" s="32"/>
      <c r="K35" s="32"/>
      <c r="L35" s="32"/>
      <c r="M35" s="32"/>
      <c r="N35" s="32"/>
      <c r="O35" s="33"/>
      <c r="P35" s="29">
        <f t="shared" si="2"/>
        <v>465</v>
      </c>
      <c r="Q35" s="30">
        <f t="shared" si="3"/>
        <v>310</v>
      </c>
    </row>
    <row r="36" spans="1:17" ht="15.6">
      <c r="A36" s="21"/>
      <c r="B36" s="22" t="s">
        <v>42</v>
      </c>
      <c r="C36" s="23">
        <v>165</v>
      </c>
      <c r="D36" s="24"/>
      <c r="E36" s="25">
        <f t="shared" si="0"/>
        <v>0</v>
      </c>
      <c r="F36" s="24"/>
      <c r="G36" s="14">
        <f t="shared" si="1"/>
        <v>0</v>
      </c>
      <c r="H36" s="31"/>
      <c r="I36" s="32"/>
      <c r="J36" s="32"/>
      <c r="K36" s="32"/>
      <c r="L36" s="32"/>
      <c r="M36" s="32"/>
      <c r="N36" s="32"/>
      <c r="O36" s="33"/>
      <c r="P36" s="29">
        <f t="shared" si="2"/>
        <v>0</v>
      </c>
      <c r="Q36" s="30">
        <f t="shared" si="3"/>
        <v>0</v>
      </c>
    </row>
    <row r="37" spans="1:17" ht="15.6">
      <c r="A37" s="21"/>
      <c r="B37" s="22" t="s">
        <v>43</v>
      </c>
      <c r="C37" s="23">
        <v>168</v>
      </c>
      <c r="D37" s="24"/>
      <c r="E37" s="25">
        <f t="shared" si="0"/>
        <v>0</v>
      </c>
      <c r="F37" s="24"/>
      <c r="G37" s="14">
        <f t="shared" si="1"/>
        <v>0</v>
      </c>
      <c r="H37" s="31"/>
      <c r="I37" s="32"/>
      <c r="J37" s="32"/>
      <c r="K37" s="32"/>
      <c r="L37" s="32"/>
      <c r="M37" s="32"/>
      <c r="N37" s="32"/>
      <c r="O37" s="33"/>
      <c r="P37" s="29">
        <f t="shared" si="2"/>
        <v>0</v>
      </c>
      <c r="Q37" s="30">
        <f t="shared" si="3"/>
        <v>0</v>
      </c>
    </row>
    <row r="38" spans="1:17" ht="15.6">
      <c r="A38" s="21"/>
      <c r="B38" s="22" t="s">
        <v>44</v>
      </c>
      <c r="C38" s="23">
        <v>155</v>
      </c>
      <c r="D38" s="24"/>
      <c r="E38" s="25">
        <f t="shared" si="0"/>
        <v>0</v>
      </c>
      <c r="F38" s="24"/>
      <c r="G38" s="14">
        <f t="shared" si="1"/>
        <v>0</v>
      </c>
      <c r="H38" s="31"/>
      <c r="I38" s="32"/>
      <c r="J38" s="32"/>
      <c r="K38" s="32"/>
      <c r="L38" s="32"/>
      <c r="M38" s="32"/>
      <c r="N38" s="32"/>
      <c r="O38" s="33"/>
      <c r="P38" s="29">
        <f t="shared" si="2"/>
        <v>0</v>
      </c>
      <c r="Q38" s="30">
        <f t="shared" si="3"/>
        <v>0</v>
      </c>
    </row>
    <row r="39" spans="1:17" ht="15.6">
      <c r="A39" s="21"/>
      <c r="B39" s="22" t="s">
        <v>45</v>
      </c>
      <c r="C39" s="23">
        <v>184</v>
      </c>
      <c r="D39" s="24"/>
      <c r="E39" s="25">
        <f t="shared" si="0"/>
        <v>0</v>
      </c>
      <c r="F39" s="24"/>
      <c r="G39" s="14">
        <f t="shared" si="1"/>
        <v>0</v>
      </c>
      <c r="H39" s="31"/>
      <c r="I39" s="32"/>
      <c r="J39" s="32"/>
      <c r="K39" s="32"/>
      <c r="L39" s="32"/>
      <c r="M39" s="32"/>
      <c r="N39" s="32"/>
      <c r="O39" s="33"/>
      <c r="P39" s="29">
        <f t="shared" si="2"/>
        <v>0</v>
      </c>
      <c r="Q39" s="30">
        <f t="shared" si="3"/>
        <v>0</v>
      </c>
    </row>
    <row r="40" spans="1:17" ht="15.6">
      <c r="A40" s="21"/>
      <c r="B40" s="22" t="s">
        <v>46</v>
      </c>
      <c r="C40" s="23">
        <v>41</v>
      </c>
      <c r="D40" s="24"/>
      <c r="E40" s="25">
        <f t="shared" si="0"/>
        <v>0</v>
      </c>
      <c r="F40" s="24"/>
      <c r="G40" s="14">
        <f t="shared" si="1"/>
        <v>0</v>
      </c>
      <c r="H40" s="31"/>
      <c r="I40" s="32"/>
      <c r="J40" s="32"/>
      <c r="K40" s="32"/>
      <c r="L40" s="32"/>
      <c r="M40" s="32"/>
      <c r="N40" s="32"/>
      <c r="O40" s="33"/>
      <c r="P40" s="29">
        <f t="shared" si="2"/>
        <v>0</v>
      </c>
      <c r="Q40" s="30">
        <f t="shared" si="3"/>
        <v>0</v>
      </c>
    </row>
    <row r="41" spans="1:17" ht="15.6">
      <c r="A41" s="21"/>
      <c r="B41" s="22" t="s">
        <v>47</v>
      </c>
      <c r="C41" s="23">
        <v>40</v>
      </c>
      <c r="D41" s="24"/>
      <c r="E41" s="25">
        <f t="shared" si="0"/>
        <v>0</v>
      </c>
      <c r="F41" s="24"/>
      <c r="G41" s="14">
        <f t="shared" si="1"/>
        <v>0</v>
      </c>
      <c r="H41" s="31"/>
      <c r="I41" s="32"/>
      <c r="J41" s="32"/>
      <c r="K41" s="32"/>
      <c r="L41" s="32"/>
      <c r="M41" s="32"/>
      <c r="N41" s="32"/>
      <c r="O41" s="33"/>
      <c r="P41" s="29">
        <f t="shared" si="2"/>
        <v>0</v>
      </c>
      <c r="Q41" s="30">
        <f t="shared" si="3"/>
        <v>0</v>
      </c>
    </row>
    <row r="42" spans="1:17" ht="15.6">
      <c r="A42" s="21"/>
      <c r="B42" s="22" t="s">
        <v>48</v>
      </c>
      <c r="C42" s="23">
        <v>40</v>
      </c>
      <c r="D42" s="24"/>
      <c r="E42" s="25">
        <f t="shared" si="0"/>
        <v>0</v>
      </c>
      <c r="F42" s="24"/>
      <c r="G42" s="14">
        <f t="shared" si="1"/>
        <v>0</v>
      </c>
      <c r="H42" s="31"/>
      <c r="I42" s="32"/>
      <c r="J42" s="32"/>
      <c r="K42" s="32"/>
      <c r="L42" s="32"/>
      <c r="M42" s="32"/>
      <c r="N42" s="32"/>
      <c r="O42" s="33"/>
      <c r="P42" s="29">
        <f t="shared" si="2"/>
        <v>0</v>
      </c>
      <c r="Q42" s="30">
        <f t="shared" si="3"/>
        <v>0</v>
      </c>
    </row>
    <row r="43" spans="1:17" ht="15.6">
      <c r="A43" s="21"/>
      <c r="B43" s="22" t="s">
        <v>49</v>
      </c>
      <c r="C43" s="23">
        <v>82</v>
      </c>
      <c r="D43" s="24"/>
      <c r="E43" s="25">
        <f t="shared" si="0"/>
        <v>0</v>
      </c>
      <c r="F43" s="24"/>
      <c r="G43" s="14">
        <f t="shared" si="1"/>
        <v>0</v>
      </c>
      <c r="H43" s="31"/>
      <c r="I43" s="32"/>
      <c r="J43" s="32"/>
      <c r="K43" s="32"/>
      <c r="L43" s="32"/>
      <c r="M43" s="32"/>
      <c r="N43" s="32"/>
      <c r="O43" s="33"/>
      <c r="P43" s="29">
        <f t="shared" si="2"/>
        <v>0</v>
      </c>
      <c r="Q43" s="30">
        <f t="shared" si="3"/>
        <v>0</v>
      </c>
    </row>
    <row r="44" spans="1:17" ht="15.6">
      <c r="A44" s="21"/>
      <c r="B44" s="22" t="s">
        <v>50</v>
      </c>
      <c r="C44" s="23">
        <v>45</v>
      </c>
      <c r="D44" s="24"/>
      <c r="E44" s="25">
        <f t="shared" si="0"/>
        <v>0</v>
      </c>
      <c r="F44" s="24"/>
      <c r="G44" s="14">
        <f t="shared" si="1"/>
        <v>0</v>
      </c>
      <c r="H44" s="31"/>
      <c r="I44" s="32"/>
      <c r="J44" s="32"/>
      <c r="K44" s="32"/>
      <c r="L44" s="32"/>
      <c r="M44" s="32"/>
      <c r="N44" s="32"/>
      <c r="O44" s="33"/>
      <c r="P44" s="29">
        <f t="shared" si="2"/>
        <v>0</v>
      </c>
      <c r="Q44" s="30">
        <f t="shared" si="3"/>
        <v>0</v>
      </c>
    </row>
    <row r="45" spans="1:17" ht="15.6">
      <c r="A45" s="21"/>
      <c r="B45" s="22" t="s">
        <v>51</v>
      </c>
      <c r="C45" s="23">
        <v>65</v>
      </c>
      <c r="D45" s="24"/>
      <c r="E45" s="25">
        <f t="shared" si="0"/>
        <v>0</v>
      </c>
      <c r="F45" s="24">
        <v>5</v>
      </c>
      <c r="G45" s="14">
        <f t="shared" si="1"/>
        <v>162.5</v>
      </c>
      <c r="H45" s="31"/>
      <c r="I45" s="32"/>
      <c r="J45" s="32"/>
      <c r="K45" s="32"/>
      <c r="L45" s="32"/>
      <c r="M45" s="32"/>
      <c r="N45" s="32"/>
      <c r="O45" s="33"/>
      <c r="P45" s="29">
        <f t="shared" si="2"/>
        <v>162.5</v>
      </c>
      <c r="Q45" s="30">
        <f t="shared" si="3"/>
        <v>0</v>
      </c>
    </row>
    <row r="46" spans="1:17" ht="15.6">
      <c r="A46" s="21"/>
      <c r="B46" s="22" t="s">
        <v>52</v>
      </c>
      <c r="C46" s="23">
        <v>100</v>
      </c>
      <c r="D46" s="24"/>
      <c r="E46" s="25">
        <f t="shared" si="0"/>
        <v>0</v>
      </c>
      <c r="F46" s="24">
        <v>9</v>
      </c>
      <c r="G46" s="14">
        <f t="shared" si="1"/>
        <v>450</v>
      </c>
      <c r="H46" s="31"/>
      <c r="I46" s="32"/>
      <c r="J46" s="32"/>
      <c r="K46" s="32"/>
      <c r="L46" s="32"/>
      <c r="M46" s="32"/>
      <c r="N46" s="32"/>
      <c r="O46" s="33"/>
      <c r="P46" s="29">
        <f t="shared" si="2"/>
        <v>450</v>
      </c>
      <c r="Q46" s="30">
        <f t="shared" si="3"/>
        <v>0</v>
      </c>
    </row>
    <row r="47" spans="1:17" ht="15.6">
      <c r="A47" s="21"/>
      <c r="B47" s="22" t="s">
        <v>53</v>
      </c>
      <c r="C47" s="23">
        <v>55</v>
      </c>
      <c r="D47" s="24"/>
      <c r="E47" s="25">
        <f t="shared" si="0"/>
        <v>0</v>
      </c>
      <c r="F47" s="24"/>
      <c r="G47" s="14">
        <f t="shared" si="1"/>
        <v>0</v>
      </c>
      <c r="H47" s="31"/>
      <c r="I47" s="32"/>
      <c r="J47" s="32"/>
      <c r="K47" s="32"/>
      <c r="L47" s="32"/>
      <c r="M47" s="32"/>
      <c r="N47" s="32"/>
      <c r="O47" s="33"/>
      <c r="P47" s="29">
        <f t="shared" si="2"/>
        <v>0</v>
      </c>
      <c r="Q47" s="30">
        <f t="shared" si="3"/>
        <v>0</v>
      </c>
    </row>
    <row r="48" spans="1:17" ht="15.6">
      <c r="A48" s="21"/>
      <c r="B48" s="22" t="s">
        <v>54</v>
      </c>
      <c r="C48" s="23">
        <v>94</v>
      </c>
      <c r="D48" s="24"/>
      <c r="E48" s="25">
        <f t="shared" si="0"/>
        <v>0</v>
      </c>
      <c r="F48" s="24"/>
      <c r="G48" s="14">
        <f t="shared" si="1"/>
        <v>0</v>
      </c>
      <c r="H48" s="31"/>
      <c r="I48" s="32"/>
      <c r="J48" s="32"/>
      <c r="K48" s="32"/>
      <c r="L48" s="32"/>
      <c r="M48" s="32"/>
      <c r="N48" s="32"/>
      <c r="O48" s="33"/>
      <c r="P48" s="29">
        <f t="shared" si="2"/>
        <v>0</v>
      </c>
      <c r="Q48" s="30">
        <f t="shared" si="3"/>
        <v>0</v>
      </c>
    </row>
    <row r="49" spans="1:17" ht="15.6">
      <c r="A49" s="21"/>
      <c r="B49" s="22" t="s">
        <v>55</v>
      </c>
      <c r="C49" s="23">
        <v>38</v>
      </c>
      <c r="D49" s="24">
        <v>1</v>
      </c>
      <c r="E49" s="25">
        <f t="shared" si="0"/>
        <v>28.5</v>
      </c>
      <c r="F49" s="24">
        <v>2</v>
      </c>
      <c r="G49" s="14">
        <f t="shared" si="1"/>
        <v>38</v>
      </c>
      <c r="H49" s="31"/>
      <c r="I49" s="32"/>
      <c r="J49" s="32"/>
      <c r="K49" s="32"/>
      <c r="L49" s="32"/>
      <c r="M49" s="32"/>
      <c r="N49" s="32"/>
      <c r="O49" s="33"/>
      <c r="P49" s="29">
        <f t="shared" si="2"/>
        <v>66.5</v>
      </c>
      <c r="Q49" s="30">
        <f t="shared" si="3"/>
        <v>38</v>
      </c>
    </row>
    <row r="50" spans="1:17" ht="15.6">
      <c r="A50" s="21"/>
      <c r="B50" s="22" t="s">
        <v>56</v>
      </c>
      <c r="C50" s="23">
        <v>38</v>
      </c>
      <c r="D50" s="24">
        <v>6</v>
      </c>
      <c r="E50" s="25">
        <f t="shared" si="0"/>
        <v>171</v>
      </c>
      <c r="F50" s="24"/>
      <c r="G50" s="14">
        <f t="shared" si="1"/>
        <v>0</v>
      </c>
      <c r="H50" s="31"/>
      <c r="I50" s="32"/>
      <c r="J50" s="32"/>
      <c r="K50" s="32"/>
      <c r="L50" s="32"/>
      <c r="M50" s="32"/>
      <c r="N50" s="32"/>
      <c r="O50" s="33"/>
      <c r="P50" s="29">
        <f t="shared" si="2"/>
        <v>171</v>
      </c>
      <c r="Q50" s="30">
        <f t="shared" si="3"/>
        <v>228</v>
      </c>
    </row>
    <row r="51" spans="1:17" ht="15.6">
      <c r="A51" s="21"/>
      <c r="B51" s="22" t="s">
        <v>57</v>
      </c>
      <c r="C51" s="23">
        <v>30</v>
      </c>
      <c r="D51" s="24">
        <v>2</v>
      </c>
      <c r="E51" s="25">
        <f t="shared" si="0"/>
        <v>45</v>
      </c>
      <c r="F51" s="24"/>
      <c r="G51" s="14">
        <f t="shared" si="1"/>
        <v>0</v>
      </c>
      <c r="H51" s="31"/>
      <c r="I51" s="32"/>
      <c r="J51" s="32"/>
      <c r="K51" s="32"/>
      <c r="L51" s="32"/>
      <c r="M51" s="32"/>
      <c r="N51" s="32"/>
      <c r="O51" s="33"/>
      <c r="P51" s="29">
        <f t="shared" si="2"/>
        <v>45</v>
      </c>
      <c r="Q51" s="30">
        <f t="shared" si="3"/>
        <v>60</v>
      </c>
    </row>
    <row r="52" spans="1:17" ht="15.6">
      <c r="A52" s="21"/>
      <c r="B52" s="22" t="s">
        <v>58</v>
      </c>
      <c r="C52" s="23">
        <v>42</v>
      </c>
      <c r="D52" s="24">
        <v>2</v>
      </c>
      <c r="E52" s="25">
        <f t="shared" si="0"/>
        <v>63</v>
      </c>
      <c r="F52" s="24"/>
      <c r="G52" s="14">
        <f t="shared" si="1"/>
        <v>0</v>
      </c>
      <c r="H52" s="31"/>
      <c r="I52" s="32"/>
      <c r="J52" s="32"/>
      <c r="K52" s="32"/>
      <c r="L52" s="32"/>
      <c r="M52" s="32"/>
      <c r="N52" s="32"/>
      <c r="O52" s="33"/>
      <c r="P52" s="29">
        <f t="shared" si="2"/>
        <v>63</v>
      </c>
      <c r="Q52" s="30">
        <f t="shared" si="3"/>
        <v>84</v>
      </c>
    </row>
    <row r="53" spans="1:17" ht="15.6">
      <c r="A53" s="21"/>
      <c r="B53" s="22" t="s">
        <v>59</v>
      </c>
      <c r="C53" s="23">
        <v>30</v>
      </c>
      <c r="D53" s="24"/>
      <c r="E53" s="25">
        <f t="shared" si="0"/>
        <v>0</v>
      </c>
      <c r="F53" s="24">
        <v>3</v>
      </c>
      <c r="G53" s="14">
        <f t="shared" si="1"/>
        <v>45</v>
      </c>
      <c r="H53" s="31"/>
      <c r="I53" s="32"/>
      <c r="J53" s="32"/>
      <c r="K53" s="32"/>
      <c r="L53" s="32"/>
      <c r="M53" s="32"/>
      <c r="N53" s="32"/>
      <c r="O53" s="33"/>
      <c r="P53" s="29">
        <f t="shared" si="2"/>
        <v>45</v>
      </c>
      <c r="Q53" s="30">
        <f t="shared" si="3"/>
        <v>0</v>
      </c>
    </row>
    <row r="54" spans="1:17" ht="15.6">
      <c r="A54" s="21"/>
      <c r="B54" s="22" t="s">
        <v>60</v>
      </c>
      <c r="C54" s="23">
        <v>41</v>
      </c>
      <c r="D54" s="24"/>
      <c r="E54" s="25">
        <f t="shared" si="0"/>
        <v>0</v>
      </c>
      <c r="F54" s="24"/>
      <c r="G54" s="14">
        <f t="shared" si="1"/>
        <v>0</v>
      </c>
      <c r="H54" s="31"/>
      <c r="I54" s="32"/>
      <c r="J54" s="32"/>
      <c r="K54" s="32"/>
      <c r="L54" s="32"/>
      <c r="M54" s="32"/>
      <c r="N54" s="32"/>
      <c r="O54" s="33"/>
      <c r="P54" s="29">
        <f t="shared" si="2"/>
        <v>0</v>
      </c>
      <c r="Q54" s="30">
        <f t="shared" si="3"/>
        <v>0</v>
      </c>
    </row>
    <row r="55" spans="1:17" ht="15.6">
      <c r="A55" s="21"/>
      <c r="B55" s="22" t="s">
        <v>61</v>
      </c>
      <c r="C55" s="23">
        <v>25</v>
      </c>
      <c r="D55" s="24"/>
      <c r="E55" s="25">
        <f t="shared" si="0"/>
        <v>0</v>
      </c>
      <c r="F55" s="24">
        <v>3</v>
      </c>
      <c r="G55" s="14">
        <f t="shared" si="1"/>
        <v>37.5</v>
      </c>
      <c r="H55" s="31"/>
      <c r="I55" s="32"/>
      <c r="J55" s="32"/>
      <c r="K55" s="32"/>
      <c r="L55" s="32"/>
      <c r="M55" s="32"/>
      <c r="N55" s="32"/>
      <c r="O55" s="33"/>
      <c r="P55" s="29">
        <f t="shared" si="2"/>
        <v>37.5</v>
      </c>
      <c r="Q55" s="30">
        <f t="shared" si="3"/>
        <v>0</v>
      </c>
    </row>
    <row r="56" spans="1:17" ht="15.6">
      <c r="A56" s="21"/>
      <c r="B56" s="22" t="s">
        <v>62</v>
      </c>
      <c r="C56" s="23">
        <v>30</v>
      </c>
      <c r="D56" s="24"/>
      <c r="E56" s="25">
        <f t="shared" si="0"/>
        <v>0</v>
      </c>
      <c r="F56" s="24">
        <v>1</v>
      </c>
      <c r="G56" s="14">
        <f t="shared" si="1"/>
        <v>15</v>
      </c>
      <c r="H56" s="31"/>
      <c r="I56" s="32"/>
      <c r="J56" s="32"/>
      <c r="K56" s="32"/>
      <c r="L56" s="32"/>
      <c r="M56" s="32"/>
      <c r="N56" s="32"/>
      <c r="O56" s="33"/>
      <c r="P56" s="29">
        <f t="shared" si="2"/>
        <v>15</v>
      </c>
      <c r="Q56" s="30">
        <f t="shared" si="3"/>
        <v>0</v>
      </c>
    </row>
    <row r="57" spans="1:17" ht="15.6">
      <c r="A57" s="21"/>
      <c r="B57" s="22" t="s">
        <v>63</v>
      </c>
      <c r="C57" s="23">
        <v>28</v>
      </c>
      <c r="D57" s="24"/>
      <c r="E57" s="25">
        <f t="shared" si="0"/>
        <v>0</v>
      </c>
      <c r="F57" s="24"/>
      <c r="G57" s="14">
        <f t="shared" si="1"/>
        <v>0</v>
      </c>
      <c r="H57" s="31"/>
      <c r="I57" s="32"/>
      <c r="J57" s="32"/>
      <c r="K57" s="32"/>
      <c r="L57" s="32"/>
      <c r="M57" s="32"/>
      <c r="N57" s="32"/>
      <c r="O57" s="33"/>
      <c r="P57" s="29">
        <f t="shared" si="2"/>
        <v>0</v>
      </c>
      <c r="Q57" s="30">
        <f t="shared" si="3"/>
        <v>0</v>
      </c>
    </row>
    <row r="58" spans="1:17" ht="15.6">
      <c r="A58" s="21"/>
      <c r="B58" s="22" t="s">
        <v>64</v>
      </c>
      <c r="C58" s="23">
        <v>20</v>
      </c>
      <c r="D58" s="24"/>
      <c r="E58" s="25">
        <f t="shared" si="0"/>
        <v>0</v>
      </c>
      <c r="F58" s="24"/>
      <c r="G58" s="14">
        <f t="shared" si="1"/>
        <v>0</v>
      </c>
      <c r="H58" s="31"/>
      <c r="I58" s="32"/>
      <c r="J58" s="32"/>
      <c r="K58" s="32"/>
      <c r="L58" s="32"/>
      <c r="M58" s="32"/>
      <c r="N58" s="32"/>
      <c r="O58" s="33"/>
      <c r="P58" s="29">
        <f t="shared" si="2"/>
        <v>0</v>
      </c>
      <c r="Q58" s="30">
        <f t="shared" si="3"/>
        <v>0</v>
      </c>
    </row>
    <row r="59" spans="1:17" ht="15.6">
      <c r="A59" s="21"/>
      <c r="B59" s="22" t="s">
        <v>65</v>
      </c>
      <c r="C59" s="23">
        <v>65</v>
      </c>
      <c r="D59" s="24"/>
      <c r="E59" s="25">
        <f t="shared" si="0"/>
        <v>0</v>
      </c>
      <c r="F59" s="24"/>
      <c r="G59" s="14">
        <f t="shared" si="1"/>
        <v>0</v>
      </c>
      <c r="H59" s="31"/>
      <c r="I59" s="32"/>
      <c r="J59" s="32"/>
      <c r="K59" s="32"/>
      <c r="L59" s="32"/>
      <c r="M59" s="32"/>
      <c r="N59" s="32"/>
      <c r="O59" s="33"/>
      <c r="P59" s="29">
        <f t="shared" si="2"/>
        <v>0</v>
      </c>
      <c r="Q59" s="30">
        <f t="shared" si="3"/>
        <v>0</v>
      </c>
    </row>
    <row r="60" spans="1:17" ht="15.6">
      <c r="A60" s="21"/>
      <c r="B60" s="22" t="s">
        <v>66</v>
      </c>
      <c r="C60" s="14">
        <v>100</v>
      </c>
      <c r="D60" s="24"/>
      <c r="E60" s="25">
        <f t="shared" si="0"/>
        <v>0</v>
      </c>
      <c r="F60" s="24">
        <v>1</v>
      </c>
      <c r="G60" s="14">
        <f t="shared" si="1"/>
        <v>50</v>
      </c>
      <c r="H60" s="31"/>
      <c r="I60" s="32"/>
      <c r="J60" s="32"/>
      <c r="K60" s="32"/>
      <c r="L60" s="32"/>
      <c r="M60" s="32"/>
      <c r="N60" s="32"/>
      <c r="O60" s="33"/>
      <c r="P60" s="29">
        <f t="shared" si="2"/>
        <v>50</v>
      </c>
      <c r="Q60" s="30">
        <f t="shared" si="3"/>
        <v>0</v>
      </c>
    </row>
    <row r="61" spans="1:17" ht="15.6">
      <c r="A61" s="21"/>
      <c r="B61" s="22" t="s">
        <v>67</v>
      </c>
      <c r="C61" s="23">
        <v>35</v>
      </c>
      <c r="D61" s="24"/>
      <c r="E61" s="25">
        <f t="shared" si="0"/>
        <v>0</v>
      </c>
      <c r="F61" s="24"/>
      <c r="G61" s="14">
        <f t="shared" si="1"/>
        <v>0</v>
      </c>
      <c r="H61" s="31"/>
      <c r="I61" s="32"/>
      <c r="J61" s="32"/>
      <c r="K61" s="32"/>
      <c r="L61" s="32"/>
      <c r="M61" s="32"/>
      <c r="N61" s="32"/>
      <c r="O61" s="33"/>
      <c r="P61" s="29">
        <f t="shared" si="2"/>
        <v>0</v>
      </c>
      <c r="Q61" s="30">
        <f t="shared" si="3"/>
        <v>0</v>
      </c>
    </row>
    <row r="62" spans="1:17" ht="15.6">
      <c r="A62" s="21"/>
      <c r="B62" s="22" t="s">
        <v>68</v>
      </c>
      <c r="C62" s="23">
        <v>59</v>
      </c>
      <c r="D62" s="24"/>
      <c r="E62" s="25">
        <f t="shared" si="0"/>
        <v>0</v>
      </c>
      <c r="F62" s="24"/>
      <c r="G62" s="14">
        <f t="shared" si="1"/>
        <v>0</v>
      </c>
      <c r="H62" s="31"/>
      <c r="I62" s="32"/>
      <c r="J62" s="32"/>
      <c r="K62" s="32"/>
      <c r="L62" s="32"/>
      <c r="M62" s="32"/>
      <c r="N62" s="32"/>
      <c r="O62" s="33"/>
      <c r="P62" s="29">
        <f t="shared" si="2"/>
        <v>0</v>
      </c>
      <c r="Q62" s="30">
        <f t="shared" si="3"/>
        <v>0</v>
      </c>
    </row>
    <row r="63" spans="1:17" ht="15.6">
      <c r="A63" s="21"/>
      <c r="B63" s="22" t="s">
        <v>69</v>
      </c>
      <c r="C63" s="23">
        <v>75</v>
      </c>
      <c r="D63" s="24"/>
      <c r="E63" s="25">
        <f t="shared" si="0"/>
        <v>0</v>
      </c>
      <c r="F63" s="24">
        <v>11</v>
      </c>
      <c r="G63" s="14">
        <f t="shared" si="1"/>
        <v>412.5</v>
      </c>
      <c r="H63" s="31"/>
      <c r="I63" s="32"/>
      <c r="J63" s="32"/>
      <c r="K63" s="32"/>
      <c r="L63" s="32"/>
      <c r="M63" s="32"/>
      <c r="N63" s="32"/>
      <c r="O63" s="33"/>
      <c r="P63" s="29">
        <f t="shared" si="2"/>
        <v>412.5</v>
      </c>
      <c r="Q63" s="30">
        <f t="shared" si="3"/>
        <v>0</v>
      </c>
    </row>
    <row r="64" spans="1:17" ht="15.6">
      <c r="A64" s="21"/>
      <c r="B64" s="22" t="s">
        <v>70</v>
      </c>
      <c r="C64" s="23">
        <v>160</v>
      </c>
      <c r="D64" s="24"/>
      <c r="E64" s="25">
        <f t="shared" si="0"/>
        <v>0</v>
      </c>
      <c r="F64" s="24"/>
      <c r="G64" s="14">
        <f t="shared" si="1"/>
        <v>0</v>
      </c>
      <c r="H64" s="31"/>
      <c r="I64" s="32"/>
      <c r="J64" s="32"/>
      <c r="K64" s="32"/>
      <c r="L64" s="32"/>
      <c r="M64" s="32"/>
      <c r="N64" s="32"/>
      <c r="O64" s="33"/>
      <c r="P64" s="29">
        <f t="shared" si="2"/>
        <v>0</v>
      </c>
      <c r="Q64" s="30">
        <f t="shared" si="3"/>
        <v>0</v>
      </c>
    </row>
    <row r="65" spans="1:17" ht="15.6">
      <c r="A65" s="21"/>
      <c r="B65" s="22" t="s">
        <v>71</v>
      </c>
      <c r="C65" s="23">
        <v>94</v>
      </c>
      <c r="D65" s="24"/>
      <c r="E65" s="25">
        <f t="shared" si="0"/>
        <v>0</v>
      </c>
      <c r="F65" s="24"/>
      <c r="G65" s="14">
        <f t="shared" si="1"/>
        <v>0</v>
      </c>
      <c r="H65" s="31"/>
      <c r="I65" s="32"/>
      <c r="J65" s="32"/>
      <c r="K65" s="32"/>
      <c r="L65" s="32"/>
      <c r="M65" s="32"/>
      <c r="N65" s="32"/>
      <c r="O65" s="33"/>
      <c r="P65" s="29">
        <f t="shared" si="2"/>
        <v>0</v>
      </c>
      <c r="Q65" s="30">
        <f t="shared" si="3"/>
        <v>0</v>
      </c>
    </row>
    <row r="66" spans="1:17" ht="15.6">
      <c r="A66" s="21"/>
      <c r="B66" s="22" t="s">
        <v>72</v>
      </c>
      <c r="C66" s="23">
        <v>210</v>
      </c>
      <c r="D66" s="24"/>
      <c r="E66" s="25">
        <f t="shared" si="0"/>
        <v>0</v>
      </c>
      <c r="F66" s="24"/>
      <c r="G66" s="14">
        <f t="shared" si="1"/>
        <v>0</v>
      </c>
      <c r="H66" s="31"/>
      <c r="I66" s="32"/>
      <c r="J66" s="32"/>
      <c r="K66" s="32"/>
      <c r="L66" s="32"/>
      <c r="M66" s="32"/>
      <c r="N66" s="32"/>
      <c r="O66" s="33"/>
      <c r="P66" s="29">
        <f t="shared" si="2"/>
        <v>0</v>
      </c>
      <c r="Q66" s="30">
        <f t="shared" si="3"/>
        <v>0</v>
      </c>
    </row>
    <row r="67" spans="1:17" ht="15.6">
      <c r="A67" s="21"/>
      <c r="B67" s="22" t="s">
        <v>73</v>
      </c>
      <c r="C67" s="23">
        <v>25</v>
      </c>
      <c r="D67" s="24"/>
      <c r="E67" s="25">
        <f t="shared" si="0"/>
        <v>0</v>
      </c>
      <c r="F67" s="24"/>
      <c r="G67" s="14">
        <f t="shared" si="1"/>
        <v>0</v>
      </c>
      <c r="H67" s="31"/>
      <c r="I67" s="32"/>
      <c r="J67" s="32"/>
      <c r="K67" s="32"/>
      <c r="L67" s="32"/>
      <c r="M67" s="32"/>
      <c r="N67" s="32"/>
      <c r="O67" s="33"/>
      <c r="P67" s="29">
        <f t="shared" si="2"/>
        <v>0</v>
      </c>
      <c r="Q67" s="30">
        <f t="shared" si="3"/>
        <v>0</v>
      </c>
    </row>
    <row r="68" spans="1:17" ht="15.6">
      <c r="A68" s="21"/>
      <c r="B68" s="22" t="s">
        <v>74</v>
      </c>
      <c r="C68" s="23">
        <v>35</v>
      </c>
      <c r="D68" s="24"/>
      <c r="E68" s="25">
        <f t="shared" si="0"/>
        <v>0</v>
      </c>
      <c r="F68" s="24"/>
      <c r="G68" s="14">
        <f t="shared" si="1"/>
        <v>0</v>
      </c>
      <c r="H68" s="31"/>
      <c r="I68" s="32"/>
      <c r="J68" s="32"/>
      <c r="K68" s="32"/>
      <c r="L68" s="32"/>
      <c r="M68" s="32"/>
      <c r="N68" s="32"/>
      <c r="O68" s="33"/>
      <c r="P68" s="29">
        <f t="shared" si="2"/>
        <v>0</v>
      </c>
      <c r="Q68" s="30">
        <f t="shared" si="3"/>
        <v>0</v>
      </c>
    </row>
    <row r="69" spans="1:17" ht="15.6">
      <c r="A69" s="21"/>
      <c r="B69" s="22" t="s">
        <v>75</v>
      </c>
      <c r="C69" s="14">
        <v>75</v>
      </c>
      <c r="D69" s="24"/>
      <c r="E69" s="25">
        <f t="shared" si="0"/>
        <v>0</v>
      </c>
      <c r="F69" s="24"/>
      <c r="G69" s="14">
        <f t="shared" si="1"/>
        <v>0</v>
      </c>
      <c r="H69" s="31"/>
      <c r="I69" s="32"/>
      <c r="J69" s="32"/>
      <c r="K69" s="32"/>
      <c r="L69" s="32"/>
      <c r="M69" s="32"/>
      <c r="N69" s="32"/>
      <c r="O69" s="33"/>
      <c r="P69" s="29">
        <f t="shared" si="2"/>
        <v>0</v>
      </c>
      <c r="Q69" s="30">
        <f t="shared" si="3"/>
        <v>0</v>
      </c>
    </row>
    <row r="70" spans="1:17" ht="15.6">
      <c r="A70" s="21"/>
      <c r="B70" s="22" t="s">
        <v>76</v>
      </c>
      <c r="C70" s="23">
        <v>90</v>
      </c>
      <c r="D70" s="24"/>
      <c r="E70" s="25">
        <f t="shared" si="0"/>
        <v>0</v>
      </c>
      <c r="F70" s="24"/>
      <c r="G70" s="14">
        <f t="shared" si="1"/>
        <v>0</v>
      </c>
      <c r="H70" s="31"/>
      <c r="I70" s="32"/>
      <c r="J70" s="32"/>
      <c r="K70" s="32"/>
      <c r="L70" s="32"/>
      <c r="M70" s="32"/>
      <c r="N70" s="32"/>
      <c r="O70" s="33"/>
      <c r="P70" s="29">
        <f t="shared" si="2"/>
        <v>0</v>
      </c>
      <c r="Q70" s="30">
        <f t="shared" si="3"/>
        <v>0</v>
      </c>
    </row>
    <row r="71" spans="1:17" ht="15.6">
      <c r="A71" s="21"/>
      <c r="B71" s="22" t="s">
        <v>77</v>
      </c>
      <c r="C71" s="14">
        <v>120</v>
      </c>
      <c r="D71" s="24"/>
      <c r="E71" s="25">
        <f t="shared" si="0"/>
        <v>0</v>
      </c>
      <c r="F71" s="24"/>
      <c r="G71" s="14">
        <f t="shared" si="1"/>
        <v>0</v>
      </c>
      <c r="H71" s="31"/>
      <c r="I71" s="32"/>
      <c r="J71" s="32"/>
      <c r="K71" s="32"/>
      <c r="L71" s="32"/>
      <c r="M71" s="32"/>
      <c r="N71" s="32"/>
      <c r="O71" s="33"/>
      <c r="P71" s="29">
        <f t="shared" si="2"/>
        <v>0</v>
      </c>
      <c r="Q71" s="30">
        <f t="shared" si="3"/>
        <v>0</v>
      </c>
    </row>
    <row r="72" spans="1:17" ht="15.6">
      <c r="A72" s="21"/>
      <c r="B72" s="22" t="s">
        <v>78</v>
      </c>
      <c r="C72" s="23">
        <v>47</v>
      </c>
      <c r="D72" s="24"/>
      <c r="E72" s="25">
        <f t="shared" ref="E72:E89" si="4">D72*C72*0.75</f>
        <v>0</v>
      </c>
      <c r="F72" s="24"/>
      <c r="G72" s="14">
        <f t="shared" ref="G72:G89" si="5">F72*C72*0.5</f>
        <v>0</v>
      </c>
      <c r="H72" s="31"/>
      <c r="I72" s="32"/>
      <c r="J72" s="32"/>
      <c r="K72" s="32"/>
      <c r="L72" s="32"/>
      <c r="M72" s="32"/>
      <c r="N72" s="32"/>
      <c r="O72" s="33"/>
      <c r="P72" s="29">
        <f t="shared" ref="P72:P89" si="6">G72+E72</f>
        <v>0</v>
      </c>
      <c r="Q72" s="30">
        <f t="shared" ref="Q72:Q89" si="7">D72*C72</f>
        <v>0</v>
      </c>
    </row>
    <row r="73" spans="1:17" ht="15.6">
      <c r="A73" s="21"/>
      <c r="B73" s="22" t="s">
        <v>79</v>
      </c>
      <c r="C73" s="23">
        <v>65</v>
      </c>
      <c r="D73" s="24"/>
      <c r="E73" s="25">
        <f t="shared" si="4"/>
        <v>0</v>
      </c>
      <c r="F73" s="24"/>
      <c r="G73" s="14">
        <f t="shared" si="5"/>
        <v>0</v>
      </c>
      <c r="H73" s="31"/>
      <c r="I73" s="32"/>
      <c r="J73" s="32"/>
      <c r="K73" s="32"/>
      <c r="L73" s="32"/>
      <c r="M73" s="32"/>
      <c r="N73" s="32"/>
      <c r="O73" s="33"/>
      <c r="P73" s="29">
        <f t="shared" si="6"/>
        <v>0</v>
      </c>
      <c r="Q73" s="30">
        <f t="shared" si="7"/>
        <v>0</v>
      </c>
    </row>
    <row r="74" spans="1:17" ht="15.6">
      <c r="A74" s="21"/>
      <c r="B74" s="22" t="s">
        <v>80</v>
      </c>
      <c r="C74" s="36">
        <v>80</v>
      </c>
      <c r="D74" s="24"/>
      <c r="E74" s="25">
        <f t="shared" si="4"/>
        <v>0</v>
      </c>
      <c r="F74" s="24"/>
      <c r="G74" s="14">
        <f t="shared" si="5"/>
        <v>0</v>
      </c>
      <c r="H74" s="31"/>
      <c r="I74" s="32"/>
      <c r="J74" s="32"/>
      <c r="K74" s="32"/>
      <c r="L74" s="32"/>
      <c r="M74" s="32"/>
      <c r="N74" s="32"/>
      <c r="O74" s="33"/>
      <c r="P74" s="29">
        <f t="shared" si="6"/>
        <v>0</v>
      </c>
      <c r="Q74" s="30">
        <f t="shared" si="7"/>
        <v>0</v>
      </c>
    </row>
    <row r="75" spans="1:17" ht="15.6">
      <c r="A75" s="21"/>
      <c r="B75" s="22" t="s">
        <v>81</v>
      </c>
      <c r="C75" s="23">
        <v>95</v>
      </c>
      <c r="D75" s="24"/>
      <c r="E75" s="25">
        <f t="shared" si="4"/>
        <v>0</v>
      </c>
      <c r="F75" s="24"/>
      <c r="G75" s="14">
        <f t="shared" si="5"/>
        <v>0</v>
      </c>
      <c r="H75" s="31"/>
      <c r="I75" s="32"/>
      <c r="J75" s="32"/>
      <c r="K75" s="32"/>
      <c r="L75" s="32"/>
      <c r="M75" s="32"/>
      <c r="N75" s="32"/>
      <c r="O75" s="33"/>
      <c r="P75" s="29">
        <f t="shared" si="6"/>
        <v>0</v>
      </c>
      <c r="Q75" s="30">
        <f t="shared" si="7"/>
        <v>0</v>
      </c>
    </row>
    <row r="76" spans="1:17" ht="15.6">
      <c r="A76" s="21"/>
      <c r="B76" s="22" t="s">
        <v>82</v>
      </c>
      <c r="C76" s="23">
        <v>65</v>
      </c>
      <c r="D76" s="24"/>
      <c r="E76" s="25">
        <f t="shared" si="4"/>
        <v>0</v>
      </c>
      <c r="F76" s="24"/>
      <c r="G76" s="14">
        <f t="shared" si="5"/>
        <v>0</v>
      </c>
      <c r="H76" s="31"/>
      <c r="I76" s="32"/>
      <c r="J76" s="32"/>
      <c r="K76" s="32"/>
      <c r="L76" s="32"/>
      <c r="M76" s="32"/>
      <c r="N76" s="32"/>
      <c r="O76" s="33"/>
      <c r="P76" s="29">
        <f t="shared" si="6"/>
        <v>0</v>
      </c>
      <c r="Q76" s="30">
        <f t="shared" si="7"/>
        <v>0</v>
      </c>
    </row>
    <row r="77" spans="1:17" ht="15.6">
      <c r="A77" s="21"/>
      <c r="B77" s="22" t="s">
        <v>83</v>
      </c>
      <c r="C77" s="23">
        <v>120</v>
      </c>
      <c r="D77" s="24"/>
      <c r="E77" s="25">
        <f t="shared" si="4"/>
        <v>0</v>
      </c>
      <c r="F77" s="24"/>
      <c r="G77" s="14">
        <f t="shared" si="5"/>
        <v>0</v>
      </c>
      <c r="H77" s="31"/>
      <c r="I77" s="32"/>
      <c r="J77" s="32"/>
      <c r="K77" s="32"/>
      <c r="L77" s="32"/>
      <c r="M77" s="32"/>
      <c r="N77" s="32"/>
      <c r="O77" s="33"/>
      <c r="P77" s="29">
        <f t="shared" si="6"/>
        <v>0</v>
      </c>
      <c r="Q77" s="30">
        <f t="shared" si="7"/>
        <v>0</v>
      </c>
    </row>
    <row r="78" spans="1:17" ht="15.6">
      <c r="A78" s="21"/>
      <c r="B78" s="22" t="s">
        <v>84</v>
      </c>
      <c r="C78" s="23">
        <v>133</v>
      </c>
      <c r="D78" s="24"/>
      <c r="E78" s="25">
        <f t="shared" si="4"/>
        <v>0</v>
      </c>
      <c r="F78" s="24"/>
      <c r="G78" s="14">
        <f t="shared" si="5"/>
        <v>0</v>
      </c>
      <c r="H78" s="31"/>
      <c r="I78" s="32"/>
      <c r="J78" s="32"/>
      <c r="K78" s="32"/>
      <c r="L78" s="32"/>
      <c r="M78" s="32"/>
      <c r="N78" s="32"/>
      <c r="O78" s="33"/>
      <c r="P78" s="29">
        <f t="shared" si="6"/>
        <v>0</v>
      </c>
      <c r="Q78" s="30">
        <f t="shared" si="7"/>
        <v>0</v>
      </c>
    </row>
    <row r="79" spans="1:17" ht="15.6">
      <c r="A79" s="21"/>
      <c r="B79" s="22" t="s">
        <v>85</v>
      </c>
      <c r="C79" s="23">
        <v>157</v>
      </c>
      <c r="D79" s="24"/>
      <c r="E79" s="25">
        <f t="shared" si="4"/>
        <v>0</v>
      </c>
      <c r="F79" s="24"/>
      <c r="G79" s="14">
        <f t="shared" si="5"/>
        <v>0</v>
      </c>
      <c r="H79" s="31"/>
      <c r="I79" s="32"/>
      <c r="J79" s="32"/>
      <c r="K79" s="32"/>
      <c r="L79" s="32"/>
      <c r="M79" s="32"/>
      <c r="N79" s="32"/>
      <c r="O79" s="33"/>
      <c r="P79" s="29">
        <f t="shared" si="6"/>
        <v>0</v>
      </c>
      <c r="Q79" s="30">
        <f t="shared" si="7"/>
        <v>0</v>
      </c>
    </row>
    <row r="80" spans="1:17" ht="15.6">
      <c r="A80" s="14"/>
      <c r="B80" s="22" t="s">
        <v>86</v>
      </c>
      <c r="C80" s="37">
        <v>100</v>
      </c>
      <c r="D80" s="24"/>
      <c r="E80" s="25">
        <f t="shared" si="4"/>
        <v>0</v>
      </c>
      <c r="F80" s="24"/>
      <c r="G80" s="14">
        <f t="shared" si="5"/>
        <v>0</v>
      </c>
      <c r="H80" s="31"/>
      <c r="I80" s="32"/>
      <c r="J80" s="32"/>
      <c r="K80" s="32"/>
      <c r="L80" s="32"/>
      <c r="M80" s="32"/>
      <c r="N80" s="32"/>
      <c r="O80" s="33"/>
      <c r="P80" s="29">
        <f t="shared" si="6"/>
        <v>0</v>
      </c>
      <c r="Q80" s="30">
        <f t="shared" si="7"/>
        <v>0</v>
      </c>
    </row>
    <row r="81" spans="1:17" ht="15.6">
      <c r="A81" s="14"/>
      <c r="B81" s="22" t="s">
        <v>87</v>
      </c>
      <c r="C81" s="37">
        <v>150</v>
      </c>
      <c r="D81" s="24"/>
      <c r="E81" s="25">
        <f t="shared" si="4"/>
        <v>0</v>
      </c>
      <c r="F81" s="24"/>
      <c r="G81" s="14">
        <f t="shared" si="5"/>
        <v>0</v>
      </c>
      <c r="H81" s="31"/>
      <c r="I81" s="32"/>
      <c r="J81" s="32"/>
      <c r="K81" s="32"/>
      <c r="L81" s="32"/>
      <c r="M81" s="32"/>
      <c r="N81" s="32"/>
      <c r="O81" s="33"/>
      <c r="P81" s="29">
        <f t="shared" si="6"/>
        <v>0</v>
      </c>
      <c r="Q81" s="30">
        <f t="shared" si="7"/>
        <v>0</v>
      </c>
    </row>
    <row r="82" spans="1:17" ht="15.6">
      <c r="A82" s="14"/>
      <c r="B82" s="22" t="s">
        <v>88</v>
      </c>
      <c r="C82" s="14">
        <v>40</v>
      </c>
      <c r="D82" s="24"/>
      <c r="E82" s="25">
        <f t="shared" si="4"/>
        <v>0</v>
      </c>
      <c r="F82" s="24"/>
      <c r="G82" s="14">
        <f t="shared" si="5"/>
        <v>0</v>
      </c>
      <c r="H82" s="31"/>
      <c r="I82" s="32"/>
      <c r="J82" s="32"/>
      <c r="K82" s="32"/>
      <c r="L82" s="32"/>
      <c r="M82" s="32"/>
      <c r="N82" s="32"/>
      <c r="O82" s="33"/>
      <c r="P82" s="29">
        <f t="shared" si="6"/>
        <v>0</v>
      </c>
      <c r="Q82" s="30">
        <f t="shared" si="7"/>
        <v>0</v>
      </c>
    </row>
    <row r="83" spans="1:17" ht="15.6">
      <c r="A83" s="14"/>
      <c r="B83" s="22" t="s">
        <v>89</v>
      </c>
      <c r="C83" s="14">
        <v>45</v>
      </c>
      <c r="D83" s="24"/>
      <c r="E83" s="25">
        <f t="shared" si="4"/>
        <v>0</v>
      </c>
      <c r="F83" s="24"/>
      <c r="G83" s="14">
        <f t="shared" si="5"/>
        <v>0</v>
      </c>
      <c r="H83" s="31"/>
      <c r="I83" s="32"/>
      <c r="J83" s="32"/>
      <c r="K83" s="32"/>
      <c r="L83" s="32"/>
      <c r="M83" s="32"/>
      <c r="N83" s="32"/>
      <c r="O83" s="33"/>
      <c r="P83" s="29">
        <f t="shared" si="6"/>
        <v>0</v>
      </c>
      <c r="Q83" s="30">
        <f t="shared" si="7"/>
        <v>0</v>
      </c>
    </row>
    <row r="84" spans="1:17" ht="15.6">
      <c r="A84" s="14"/>
      <c r="B84" s="22" t="s">
        <v>90</v>
      </c>
      <c r="C84" s="14">
        <v>35</v>
      </c>
      <c r="D84" s="24">
        <v>2</v>
      </c>
      <c r="E84" s="25">
        <f t="shared" si="4"/>
        <v>52.5</v>
      </c>
      <c r="F84" s="24"/>
      <c r="G84" s="14">
        <f t="shared" si="5"/>
        <v>0</v>
      </c>
      <c r="H84" s="31"/>
      <c r="I84" s="32"/>
      <c r="J84" s="32"/>
      <c r="K84" s="32"/>
      <c r="L84" s="32"/>
      <c r="M84" s="32"/>
      <c r="N84" s="32"/>
      <c r="O84" s="33"/>
      <c r="P84" s="29">
        <f t="shared" si="6"/>
        <v>52.5</v>
      </c>
      <c r="Q84" s="30">
        <f t="shared" si="7"/>
        <v>70</v>
      </c>
    </row>
    <row r="85" spans="1:17" ht="15.6">
      <c r="A85" s="38"/>
      <c r="B85" s="22" t="s">
        <v>91</v>
      </c>
      <c r="C85" s="14">
        <v>175</v>
      </c>
      <c r="D85" s="24"/>
      <c r="E85" s="25">
        <f t="shared" si="4"/>
        <v>0</v>
      </c>
      <c r="F85" s="24"/>
      <c r="G85" s="14">
        <f t="shared" si="5"/>
        <v>0</v>
      </c>
      <c r="H85" s="31"/>
      <c r="I85" s="32"/>
      <c r="J85" s="32"/>
      <c r="K85" s="32"/>
      <c r="L85" s="32"/>
      <c r="M85" s="32"/>
      <c r="N85" s="32"/>
      <c r="O85" s="33"/>
      <c r="P85" s="29">
        <f t="shared" si="6"/>
        <v>0</v>
      </c>
      <c r="Q85" s="30">
        <f t="shared" si="7"/>
        <v>0</v>
      </c>
    </row>
    <row r="86" spans="1:17" ht="15.6">
      <c r="A86" s="38"/>
      <c r="B86" s="22" t="s">
        <v>92</v>
      </c>
      <c r="C86" s="14">
        <v>35</v>
      </c>
      <c r="D86" s="24"/>
      <c r="E86" s="25">
        <f t="shared" si="4"/>
        <v>0</v>
      </c>
      <c r="F86" s="24"/>
      <c r="G86" s="14">
        <f t="shared" si="5"/>
        <v>0</v>
      </c>
      <c r="H86" s="31"/>
      <c r="I86" s="32"/>
      <c r="J86" s="32"/>
      <c r="K86" s="32"/>
      <c r="L86" s="32"/>
      <c r="M86" s="32"/>
      <c r="N86" s="32"/>
      <c r="O86" s="33"/>
      <c r="P86" s="29">
        <f t="shared" si="6"/>
        <v>0</v>
      </c>
      <c r="Q86" s="30">
        <f t="shared" si="7"/>
        <v>0</v>
      </c>
    </row>
    <row r="87" spans="1:17" ht="15.6">
      <c r="A87" s="38"/>
      <c r="B87" s="22" t="s">
        <v>93</v>
      </c>
      <c r="C87" s="14">
        <v>45</v>
      </c>
      <c r="D87" s="24"/>
      <c r="E87" s="25">
        <f t="shared" si="4"/>
        <v>0</v>
      </c>
      <c r="F87" s="24"/>
      <c r="G87" s="14">
        <f t="shared" si="5"/>
        <v>0</v>
      </c>
      <c r="H87" s="31"/>
      <c r="I87" s="32"/>
      <c r="J87" s="32"/>
      <c r="K87" s="32"/>
      <c r="L87" s="32"/>
      <c r="M87" s="32"/>
      <c r="N87" s="32"/>
      <c r="O87" s="33"/>
      <c r="P87" s="29">
        <f t="shared" si="6"/>
        <v>0</v>
      </c>
      <c r="Q87" s="30">
        <f t="shared" si="7"/>
        <v>0</v>
      </c>
    </row>
    <row r="88" spans="1:17" ht="15.6">
      <c r="A88" s="38"/>
      <c r="B88" s="22" t="s">
        <v>94</v>
      </c>
      <c r="C88" s="14">
        <v>45</v>
      </c>
      <c r="D88" s="24"/>
      <c r="E88" s="25">
        <f t="shared" si="4"/>
        <v>0</v>
      </c>
      <c r="F88" s="24">
        <v>23</v>
      </c>
      <c r="G88" s="14">
        <f t="shared" si="5"/>
        <v>517.5</v>
      </c>
      <c r="H88" s="31"/>
      <c r="I88" s="32"/>
      <c r="J88" s="32"/>
      <c r="K88" s="32"/>
      <c r="L88" s="32"/>
      <c r="M88" s="32"/>
      <c r="N88" s="32"/>
      <c r="O88" s="33"/>
      <c r="P88" s="29">
        <f t="shared" si="6"/>
        <v>517.5</v>
      </c>
      <c r="Q88" s="30">
        <f t="shared" si="7"/>
        <v>0</v>
      </c>
    </row>
    <row r="89" spans="1:17" ht="15.6">
      <c r="A89" s="38"/>
      <c r="B89" s="22" t="s">
        <v>95</v>
      </c>
      <c r="C89" s="14">
        <v>175</v>
      </c>
      <c r="D89" s="24"/>
      <c r="E89" s="25">
        <f t="shared" si="4"/>
        <v>0</v>
      </c>
      <c r="F89" s="24">
        <v>1</v>
      </c>
      <c r="G89" s="14">
        <f t="shared" si="5"/>
        <v>87.5</v>
      </c>
      <c r="H89" s="31"/>
      <c r="I89" s="32"/>
      <c r="J89" s="32"/>
      <c r="K89" s="32"/>
      <c r="L89" s="32"/>
      <c r="M89" s="32"/>
      <c r="N89" s="32"/>
      <c r="O89" s="33"/>
      <c r="P89" s="29">
        <f t="shared" si="6"/>
        <v>87.5</v>
      </c>
      <c r="Q89" s="30">
        <f t="shared" si="7"/>
        <v>0</v>
      </c>
    </row>
    <row r="90" spans="1:17">
      <c r="A90" s="39" t="s">
        <v>96</v>
      </c>
      <c r="B90" s="40"/>
      <c r="C90" s="41"/>
      <c r="D90" s="42">
        <f>SUM(D7:D89)</f>
        <v>436</v>
      </c>
      <c r="E90" s="42">
        <f t="shared" ref="E90:G90" si="8">SUM(E7:E89)</f>
        <v>26506.5</v>
      </c>
      <c r="F90" s="42">
        <f t="shared" si="8"/>
        <v>1067</v>
      </c>
      <c r="G90" s="42">
        <f t="shared" si="8"/>
        <v>37655</v>
      </c>
      <c r="H90" s="43"/>
      <c r="I90" s="43"/>
      <c r="J90" s="43"/>
      <c r="K90" s="43"/>
      <c r="L90" s="43"/>
      <c r="M90" s="43"/>
      <c r="N90" s="43"/>
      <c r="O90" s="43"/>
      <c r="P90" s="42">
        <f>SUM(P7:P89)</f>
        <v>64161.5</v>
      </c>
      <c r="Q90" s="42">
        <f>SUM(Q7:Q89)</f>
        <v>35342</v>
      </c>
    </row>
    <row r="91" spans="1:17">
      <c r="A91" s="44" t="s">
        <v>97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2" spans="1:17">
      <c r="A92" s="47"/>
      <c r="B92" s="48"/>
      <c r="C92" s="48"/>
      <c r="D92" s="49"/>
      <c r="E92" s="49"/>
      <c r="F92" s="49"/>
      <c r="G92" s="49"/>
      <c r="H92" s="13" t="s">
        <v>98</v>
      </c>
      <c r="I92" s="14" t="s">
        <v>9</v>
      </c>
      <c r="J92" s="13" t="s">
        <v>99</v>
      </c>
      <c r="K92" s="14" t="s">
        <v>11</v>
      </c>
      <c r="L92" s="49"/>
      <c r="M92" s="49"/>
      <c r="N92" s="49"/>
      <c r="O92" s="49"/>
      <c r="P92" s="48"/>
      <c r="Q92" s="50"/>
    </row>
    <row r="93" spans="1:17" ht="15.6">
      <c r="A93" s="51"/>
      <c r="B93" s="52" t="s">
        <v>100</v>
      </c>
      <c r="C93" s="14">
        <v>110</v>
      </c>
      <c r="D93" s="53"/>
      <c r="E93" s="54"/>
      <c r="F93" s="54"/>
      <c r="G93" s="55"/>
      <c r="H93" s="24"/>
      <c r="I93" s="25">
        <f>H93*C93*0.75</f>
        <v>0</v>
      </c>
      <c r="J93" s="24">
        <v>70</v>
      </c>
      <c r="K93" s="25">
        <f>J93*C93*0.5</f>
        <v>3850</v>
      </c>
      <c r="L93" s="56"/>
      <c r="M93" s="57"/>
      <c r="N93" s="57"/>
      <c r="O93" s="58"/>
      <c r="P93" s="29">
        <f>K93+I93</f>
        <v>3850</v>
      </c>
      <c r="Q93" s="30">
        <f>H93*C93</f>
        <v>0</v>
      </c>
    </row>
    <row r="94" spans="1:17" ht="15.6">
      <c r="A94" s="51"/>
      <c r="B94" s="52" t="s">
        <v>101</v>
      </c>
      <c r="C94" s="14">
        <v>120</v>
      </c>
      <c r="D94" s="59"/>
      <c r="E94" s="60"/>
      <c r="F94" s="60"/>
      <c r="G94" s="61"/>
      <c r="H94" s="24">
        <v>11</v>
      </c>
      <c r="I94" s="25">
        <f t="shared" ref="I94:I113" si="9">H94*C94*0.75</f>
        <v>990</v>
      </c>
      <c r="J94" s="24"/>
      <c r="K94" s="25">
        <f t="shared" ref="K94:K113" si="10">J94*C94*0.5</f>
        <v>0</v>
      </c>
      <c r="L94" s="62"/>
      <c r="M94" s="63"/>
      <c r="N94" s="63"/>
      <c r="O94" s="64"/>
      <c r="P94" s="29">
        <f t="shared" ref="P94:P113" si="11">K94+I94</f>
        <v>990</v>
      </c>
      <c r="Q94" s="30">
        <f t="shared" ref="Q94:Q113" si="12">H94*C94</f>
        <v>1320</v>
      </c>
    </row>
    <row r="95" spans="1:17" ht="15.6">
      <c r="A95" s="51"/>
      <c r="B95" s="52" t="s">
        <v>102</v>
      </c>
      <c r="C95" s="14">
        <v>140</v>
      </c>
      <c r="D95" s="59"/>
      <c r="E95" s="60"/>
      <c r="F95" s="60"/>
      <c r="G95" s="61"/>
      <c r="H95" s="24"/>
      <c r="I95" s="25">
        <f t="shared" si="9"/>
        <v>0</v>
      </c>
      <c r="J95" s="24"/>
      <c r="K95" s="25">
        <f t="shared" si="10"/>
        <v>0</v>
      </c>
      <c r="L95" s="62"/>
      <c r="M95" s="63"/>
      <c r="N95" s="63"/>
      <c r="O95" s="64"/>
      <c r="P95" s="29">
        <f t="shared" si="11"/>
        <v>0</v>
      </c>
      <c r="Q95" s="30">
        <f t="shared" si="12"/>
        <v>0</v>
      </c>
    </row>
    <row r="96" spans="1:17" ht="15.6">
      <c r="A96" s="51"/>
      <c r="B96" s="52" t="s">
        <v>103</v>
      </c>
      <c r="C96" s="14">
        <v>203</v>
      </c>
      <c r="D96" s="59"/>
      <c r="E96" s="60"/>
      <c r="F96" s="60"/>
      <c r="G96" s="61"/>
      <c r="H96" s="24">
        <v>2</v>
      </c>
      <c r="I96" s="25">
        <f t="shared" si="9"/>
        <v>304.5</v>
      </c>
      <c r="J96" s="24">
        <v>4</v>
      </c>
      <c r="K96" s="25">
        <f t="shared" si="10"/>
        <v>406</v>
      </c>
      <c r="L96" s="62"/>
      <c r="M96" s="63"/>
      <c r="N96" s="63"/>
      <c r="O96" s="64"/>
      <c r="P96" s="29">
        <f t="shared" si="11"/>
        <v>710.5</v>
      </c>
      <c r="Q96" s="30">
        <f t="shared" si="12"/>
        <v>406</v>
      </c>
    </row>
    <row r="97" spans="1:17" ht="15.6">
      <c r="A97" s="51"/>
      <c r="B97" s="52" t="s">
        <v>104</v>
      </c>
      <c r="C97" s="14">
        <v>206</v>
      </c>
      <c r="D97" s="59"/>
      <c r="E97" s="60"/>
      <c r="F97" s="60"/>
      <c r="G97" s="61"/>
      <c r="H97" s="24"/>
      <c r="I97" s="25">
        <f t="shared" si="9"/>
        <v>0</v>
      </c>
      <c r="J97" s="24"/>
      <c r="K97" s="25">
        <f t="shared" si="10"/>
        <v>0</v>
      </c>
      <c r="L97" s="62"/>
      <c r="M97" s="63"/>
      <c r="N97" s="63"/>
      <c r="O97" s="64"/>
      <c r="P97" s="29">
        <f t="shared" si="11"/>
        <v>0</v>
      </c>
      <c r="Q97" s="30">
        <f t="shared" si="12"/>
        <v>0</v>
      </c>
    </row>
    <row r="98" spans="1:17" ht="15.6">
      <c r="A98" s="51"/>
      <c r="B98" s="52" t="s">
        <v>105</v>
      </c>
      <c r="C98" s="14">
        <v>125</v>
      </c>
      <c r="D98" s="59"/>
      <c r="E98" s="60"/>
      <c r="F98" s="60"/>
      <c r="G98" s="61"/>
      <c r="H98" s="24"/>
      <c r="I98" s="25">
        <f t="shared" si="9"/>
        <v>0</v>
      </c>
      <c r="J98" s="24">
        <v>1</v>
      </c>
      <c r="K98" s="25">
        <f t="shared" si="10"/>
        <v>62.5</v>
      </c>
      <c r="L98" s="62"/>
      <c r="M98" s="63"/>
      <c r="N98" s="63"/>
      <c r="O98" s="64"/>
      <c r="P98" s="29">
        <f t="shared" si="11"/>
        <v>62.5</v>
      </c>
      <c r="Q98" s="30">
        <f t="shared" si="12"/>
        <v>0</v>
      </c>
    </row>
    <row r="99" spans="1:17" ht="15.6">
      <c r="A99" s="51"/>
      <c r="B99" s="52" t="s">
        <v>106</v>
      </c>
      <c r="C99" s="14">
        <v>125</v>
      </c>
      <c r="D99" s="59"/>
      <c r="E99" s="60"/>
      <c r="F99" s="60"/>
      <c r="G99" s="61"/>
      <c r="H99" s="24"/>
      <c r="I99" s="25">
        <f t="shared" si="9"/>
        <v>0</v>
      </c>
      <c r="J99" s="24"/>
      <c r="K99" s="25">
        <f t="shared" si="10"/>
        <v>0</v>
      </c>
      <c r="L99" s="62"/>
      <c r="M99" s="63"/>
      <c r="N99" s="63"/>
      <c r="O99" s="64"/>
      <c r="P99" s="29">
        <f t="shared" si="11"/>
        <v>0</v>
      </c>
      <c r="Q99" s="30">
        <f t="shared" si="12"/>
        <v>0</v>
      </c>
    </row>
    <row r="100" spans="1:17" ht="15.6">
      <c r="A100" s="51"/>
      <c r="B100" s="52" t="s">
        <v>107</v>
      </c>
      <c r="C100" s="14">
        <v>100</v>
      </c>
      <c r="D100" s="59"/>
      <c r="E100" s="60"/>
      <c r="F100" s="60"/>
      <c r="G100" s="61"/>
      <c r="H100" s="24"/>
      <c r="I100" s="25">
        <f t="shared" si="9"/>
        <v>0</v>
      </c>
      <c r="J100" s="24"/>
      <c r="K100" s="25">
        <f t="shared" si="10"/>
        <v>0</v>
      </c>
      <c r="L100" s="62"/>
      <c r="M100" s="63"/>
      <c r="N100" s="63"/>
      <c r="O100" s="64"/>
      <c r="P100" s="29">
        <f t="shared" si="11"/>
        <v>0</v>
      </c>
      <c r="Q100" s="30">
        <f t="shared" si="12"/>
        <v>0</v>
      </c>
    </row>
    <row r="101" spans="1:17" ht="15.6">
      <c r="A101" s="51"/>
      <c r="B101" s="52" t="s">
        <v>108</v>
      </c>
      <c r="C101" s="14">
        <v>185</v>
      </c>
      <c r="D101" s="59"/>
      <c r="E101" s="60"/>
      <c r="F101" s="60"/>
      <c r="G101" s="61"/>
      <c r="H101" s="24"/>
      <c r="I101" s="25">
        <f t="shared" si="9"/>
        <v>0</v>
      </c>
      <c r="J101" s="24"/>
      <c r="K101" s="25">
        <f t="shared" si="10"/>
        <v>0</v>
      </c>
      <c r="L101" s="62"/>
      <c r="M101" s="63"/>
      <c r="N101" s="63"/>
      <c r="O101" s="64"/>
      <c r="P101" s="29">
        <f t="shared" si="11"/>
        <v>0</v>
      </c>
      <c r="Q101" s="30">
        <f t="shared" si="12"/>
        <v>0</v>
      </c>
    </row>
    <row r="102" spans="1:17" ht="15.6">
      <c r="A102" s="51"/>
      <c r="B102" s="52" t="s">
        <v>109</v>
      </c>
      <c r="C102" s="14">
        <v>200</v>
      </c>
      <c r="D102" s="59"/>
      <c r="E102" s="60"/>
      <c r="F102" s="60"/>
      <c r="G102" s="61"/>
      <c r="H102" s="24"/>
      <c r="I102" s="25">
        <f t="shared" si="9"/>
        <v>0</v>
      </c>
      <c r="J102" s="24"/>
      <c r="K102" s="25">
        <f t="shared" si="10"/>
        <v>0</v>
      </c>
      <c r="L102" s="62"/>
      <c r="M102" s="63"/>
      <c r="N102" s="63"/>
      <c r="O102" s="64"/>
      <c r="P102" s="29">
        <f t="shared" si="11"/>
        <v>0</v>
      </c>
      <c r="Q102" s="30">
        <f t="shared" si="12"/>
        <v>0</v>
      </c>
    </row>
    <row r="103" spans="1:17" ht="15.6">
      <c r="A103" s="51"/>
      <c r="B103" s="52" t="s">
        <v>110</v>
      </c>
      <c r="C103" s="14">
        <v>120</v>
      </c>
      <c r="D103" s="59"/>
      <c r="E103" s="60"/>
      <c r="F103" s="60"/>
      <c r="G103" s="61"/>
      <c r="H103" s="24"/>
      <c r="I103" s="25">
        <f t="shared" si="9"/>
        <v>0</v>
      </c>
      <c r="J103" s="24"/>
      <c r="K103" s="25">
        <f t="shared" si="10"/>
        <v>0</v>
      </c>
      <c r="L103" s="62"/>
      <c r="M103" s="63"/>
      <c r="N103" s="63"/>
      <c r="O103" s="64"/>
      <c r="P103" s="29">
        <f t="shared" si="11"/>
        <v>0</v>
      </c>
      <c r="Q103" s="30">
        <f t="shared" si="12"/>
        <v>0</v>
      </c>
    </row>
    <row r="104" spans="1:17" ht="15.6">
      <c r="A104" s="51"/>
      <c r="B104" s="52" t="s">
        <v>111</v>
      </c>
      <c r="C104" s="14">
        <v>65</v>
      </c>
      <c r="D104" s="59"/>
      <c r="E104" s="60"/>
      <c r="F104" s="60"/>
      <c r="G104" s="61"/>
      <c r="H104" s="24"/>
      <c r="I104" s="25">
        <f t="shared" si="9"/>
        <v>0</v>
      </c>
      <c r="J104" s="24"/>
      <c r="K104" s="25">
        <f t="shared" si="10"/>
        <v>0</v>
      </c>
      <c r="L104" s="62"/>
      <c r="M104" s="63"/>
      <c r="N104" s="63"/>
      <c r="O104" s="64"/>
      <c r="P104" s="29">
        <f t="shared" si="11"/>
        <v>0</v>
      </c>
      <c r="Q104" s="30">
        <f t="shared" si="12"/>
        <v>0</v>
      </c>
    </row>
    <row r="105" spans="1:17" ht="15.6">
      <c r="A105" s="51"/>
      <c r="B105" s="52" t="s">
        <v>112</v>
      </c>
      <c r="C105" s="14">
        <v>75</v>
      </c>
      <c r="D105" s="59"/>
      <c r="E105" s="60"/>
      <c r="F105" s="60"/>
      <c r="G105" s="61"/>
      <c r="H105" s="24">
        <v>9</v>
      </c>
      <c r="I105" s="25">
        <f t="shared" si="9"/>
        <v>506.25</v>
      </c>
      <c r="J105" s="24"/>
      <c r="K105" s="25">
        <f t="shared" si="10"/>
        <v>0</v>
      </c>
      <c r="L105" s="62"/>
      <c r="M105" s="63"/>
      <c r="N105" s="63"/>
      <c r="O105" s="64"/>
      <c r="P105" s="29">
        <f t="shared" si="11"/>
        <v>506.25</v>
      </c>
      <c r="Q105" s="30">
        <f t="shared" si="12"/>
        <v>675</v>
      </c>
    </row>
    <row r="106" spans="1:17" ht="15.6">
      <c r="A106" s="51"/>
      <c r="B106" s="52" t="s">
        <v>113</v>
      </c>
      <c r="C106" s="14">
        <v>75</v>
      </c>
      <c r="D106" s="59"/>
      <c r="E106" s="60"/>
      <c r="F106" s="60"/>
      <c r="G106" s="61"/>
      <c r="H106" s="24"/>
      <c r="I106" s="25">
        <f t="shared" si="9"/>
        <v>0</v>
      </c>
      <c r="J106" s="24"/>
      <c r="K106" s="25">
        <f t="shared" si="10"/>
        <v>0</v>
      </c>
      <c r="L106" s="62"/>
      <c r="M106" s="63"/>
      <c r="N106" s="63"/>
      <c r="O106" s="64"/>
      <c r="P106" s="29">
        <f t="shared" si="11"/>
        <v>0</v>
      </c>
      <c r="Q106" s="30">
        <f t="shared" si="12"/>
        <v>0</v>
      </c>
    </row>
    <row r="107" spans="1:17" ht="15.6">
      <c r="A107" s="51"/>
      <c r="B107" s="52" t="s">
        <v>114</v>
      </c>
      <c r="C107" s="14">
        <v>90</v>
      </c>
      <c r="D107" s="59"/>
      <c r="E107" s="60"/>
      <c r="F107" s="60"/>
      <c r="G107" s="61"/>
      <c r="H107" s="24">
        <v>9</v>
      </c>
      <c r="I107" s="25">
        <f t="shared" si="9"/>
        <v>607.5</v>
      </c>
      <c r="J107" s="24"/>
      <c r="K107" s="25">
        <f t="shared" si="10"/>
        <v>0</v>
      </c>
      <c r="L107" s="62"/>
      <c r="M107" s="63"/>
      <c r="N107" s="63"/>
      <c r="O107" s="64"/>
      <c r="P107" s="29">
        <f t="shared" si="11"/>
        <v>607.5</v>
      </c>
      <c r="Q107" s="30">
        <f t="shared" si="12"/>
        <v>810</v>
      </c>
    </row>
    <row r="108" spans="1:17" ht="15.6">
      <c r="A108" s="51"/>
      <c r="B108" s="52" t="s">
        <v>115</v>
      </c>
      <c r="C108" s="14">
        <v>235</v>
      </c>
      <c r="D108" s="59"/>
      <c r="E108" s="60"/>
      <c r="F108" s="60"/>
      <c r="G108" s="61"/>
      <c r="H108" s="24"/>
      <c r="I108" s="25">
        <f t="shared" si="9"/>
        <v>0</v>
      </c>
      <c r="J108" s="24"/>
      <c r="K108" s="25">
        <f t="shared" si="10"/>
        <v>0</v>
      </c>
      <c r="L108" s="62"/>
      <c r="M108" s="63"/>
      <c r="N108" s="63"/>
      <c r="O108" s="64"/>
      <c r="P108" s="29">
        <f t="shared" si="11"/>
        <v>0</v>
      </c>
      <c r="Q108" s="30">
        <f t="shared" si="12"/>
        <v>0</v>
      </c>
    </row>
    <row r="109" spans="1:17" ht="15.6">
      <c r="A109" s="51"/>
      <c r="B109" s="52" t="s">
        <v>116</v>
      </c>
      <c r="C109" s="14">
        <v>350</v>
      </c>
      <c r="D109" s="59"/>
      <c r="E109" s="60"/>
      <c r="F109" s="60"/>
      <c r="G109" s="61"/>
      <c r="H109" s="24"/>
      <c r="I109" s="25">
        <f t="shared" si="9"/>
        <v>0</v>
      </c>
      <c r="J109" s="24">
        <v>1</v>
      </c>
      <c r="K109" s="25">
        <f t="shared" si="10"/>
        <v>175</v>
      </c>
      <c r="L109" s="62"/>
      <c r="M109" s="63"/>
      <c r="N109" s="63"/>
      <c r="O109" s="64"/>
      <c r="P109" s="29">
        <f t="shared" si="11"/>
        <v>175</v>
      </c>
      <c r="Q109" s="30">
        <f t="shared" si="12"/>
        <v>0</v>
      </c>
    </row>
    <row r="110" spans="1:17" ht="15.6">
      <c r="A110" s="51"/>
      <c r="B110" s="52" t="s">
        <v>117</v>
      </c>
      <c r="C110" s="14"/>
      <c r="D110" s="59"/>
      <c r="E110" s="60"/>
      <c r="F110" s="60"/>
      <c r="G110" s="61"/>
      <c r="H110" s="24"/>
      <c r="I110" s="25">
        <f t="shared" si="9"/>
        <v>0</v>
      </c>
      <c r="J110" s="24"/>
      <c r="K110" s="25">
        <f t="shared" si="10"/>
        <v>0</v>
      </c>
      <c r="L110" s="62"/>
      <c r="M110" s="63"/>
      <c r="N110" s="63"/>
      <c r="O110" s="64"/>
      <c r="P110" s="29">
        <f t="shared" si="11"/>
        <v>0</v>
      </c>
      <c r="Q110" s="30">
        <f t="shared" si="12"/>
        <v>0</v>
      </c>
    </row>
    <row r="111" spans="1:17" ht="15.6">
      <c r="A111" s="51"/>
      <c r="B111" s="52" t="s">
        <v>118</v>
      </c>
      <c r="C111" s="14"/>
      <c r="D111" s="60"/>
      <c r="E111" s="60"/>
      <c r="F111" s="60"/>
      <c r="G111" s="61"/>
      <c r="H111" s="24"/>
      <c r="I111" s="25">
        <f t="shared" si="9"/>
        <v>0</v>
      </c>
      <c r="J111" s="24"/>
      <c r="K111" s="25">
        <f t="shared" si="10"/>
        <v>0</v>
      </c>
      <c r="L111" s="62"/>
      <c r="M111" s="63"/>
      <c r="N111" s="63"/>
      <c r="O111" s="64"/>
      <c r="P111" s="29">
        <f t="shared" si="11"/>
        <v>0</v>
      </c>
      <c r="Q111" s="30">
        <f t="shared" si="12"/>
        <v>0</v>
      </c>
    </row>
    <row r="112" spans="1:17" ht="15.6">
      <c r="A112" s="51"/>
      <c r="B112" s="52" t="s">
        <v>94</v>
      </c>
      <c r="C112" s="14"/>
      <c r="D112" s="60"/>
      <c r="E112" s="60"/>
      <c r="F112" s="60"/>
      <c r="G112" s="61"/>
      <c r="H112" s="24">
        <v>3</v>
      </c>
      <c r="I112" s="25"/>
      <c r="J112" s="24"/>
      <c r="K112" s="25"/>
      <c r="L112" s="62"/>
      <c r="M112" s="63"/>
      <c r="N112" s="63"/>
      <c r="O112" s="64"/>
      <c r="P112" s="29"/>
      <c r="Q112" s="30"/>
    </row>
    <row r="113" spans="1:17" ht="15.6">
      <c r="A113" s="51"/>
      <c r="B113" s="52" t="s">
        <v>95</v>
      </c>
      <c r="C113" s="14"/>
      <c r="D113" s="60"/>
      <c r="E113" s="60"/>
      <c r="F113" s="60"/>
      <c r="G113" s="61"/>
      <c r="H113" s="24">
        <v>3</v>
      </c>
      <c r="I113" s="25">
        <f t="shared" si="9"/>
        <v>0</v>
      </c>
      <c r="J113" s="24"/>
      <c r="K113" s="25">
        <f t="shared" si="10"/>
        <v>0</v>
      </c>
      <c r="L113" s="62"/>
      <c r="M113" s="63"/>
      <c r="N113" s="63"/>
      <c r="O113" s="64"/>
      <c r="P113" s="29">
        <f t="shared" si="11"/>
        <v>0</v>
      </c>
      <c r="Q113" s="30">
        <f t="shared" si="12"/>
        <v>0</v>
      </c>
    </row>
    <row r="114" spans="1:17">
      <c r="A114" s="65" t="s">
        <v>96</v>
      </c>
      <c r="B114" s="66"/>
      <c r="C114" s="66"/>
      <c r="D114" s="66"/>
      <c r="E114" s="66"/>
      <c r="F114" s="66"/>
      <c r="G114" s="67"/>
      <c r="H114" s="42">
        <f>SUM(H93:H113)</f>
        <v>37</v>
      </c>
      <c r="I114" s="42">
        <f t="shared" ref="I114:K114" si="13">SUM(I93:I113)</f>
        <v>2408.25</v>
      </c>
      <c r="J114" s="42">
        <f t="shared" si="13"/>
        <v>76</v>
      </c>
      <c r="K114" s="42">
        <f t="shared" si="13"/>
        <v>4493.5</v>
      </c>
      <c r="L114" s="43"/>
      <c r="M114" s="43"/>
      <c r="N114" s="43"/>
      <c r="O114" s="43"/>
      <c r="P114" s="42">
        <f>SUM(P93:P113)</f>
        <v>6901.75</v>
      </c>
      <c r="Q114" s="42">
        <f>SUM(Q93:Q113)</f>
        <v>3211</v>
      </c>
    </row>
    <row r="115" spans="1:17">
      <c r="A115" s="44" t="s">
        <v>119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/>
    </row>
    <row r="116" spans="1:17">
      <c r="A116" s="47"/>
      <c r="B116" s="48"/>
      <c r="C116" s="48"/>
      <c r="D116" s="49"/>
      <c r="E116" s="49"/>
      <c r="F116" s="49"/>
      <c r="G116" s="49"/>
      <c r="H116" s="49"/>
      <c r="I116" s="49"/>
      <c r="J116" s="49"/>
      <c r="K116" s="49"/>
      <c r="L116" s="13" t="s">
        <v>120</v>
      </c>
      <c r="M116" s="14" t="s">
        <v>9</v>
      </c>
      <c r="N116" s="13" t="s">
        <v>121</v>
      </c>
      <c r="O116" s="14" t="s">
        <v>11</v>
      </c>
      <c r="P116" s="48"/>
      <c r="Q116" s="50"/>
    </row>
    <row r="117" spans="1:17" ht="15.6">
      <c r="A117" s="51"/>
      <c r="B117" s="52" t="s">
        <v>122</v>
      </c>
      <c r="C117" s="14">
        <v>7</v>
      </c>
      <c r="D117" s="53"/>
      <c r="E117" s="54"/>
      <c r="F117" s="54"/>
      <c r="G117" s="54"/>
      <c r="H117" s="54"/>
      <c r="I117" s="54"/>
      <c r="J117" s="54"/>
      <c r="K117" s="55"/>
      <c r="L117" s="24">
        <v>5</v>
      </c>
      <c r="M117" s="25">
        <f>L117*C117*0.75</f>
        <v>26.25</v>
      </c>
      <c r="N117" s="24">
        <v>14</v>
      </c>
      <c r="O117" s="25">
        <f>N117*C117*0.5</f>
        <v>49</v>
      </c>
      <c r="P117" s="29">
        <f>O117+M117</f>
        <v>75.25</v>
      </c>
      <c r="Q117" s="30">
        <f>L117*C117</f>
        <v>35</v>
      </c>
    </row>
    <row r="118" spans="1:17" ht="15.6">
      <c r="A118" s="51"/>
      <c r="B118" s="52" t="s">
        <v>123</v>
      </c>
      <c r="C118" s="14">
        <v>12</v>
      </c>
      <c r="D118" s="59"/>
      <c r="E118" s="60"/>
      <c r="F118" s="60"/>
      <c r="G118" s="60"/>
      <c r="H118" s="60"/>
      <c r="I118" s="60"/>
      <c r="J118" s="60"/>
      <c r="K118" s="61"/>
      <c r="L118" s="24"/>
      <c r="M118" s="25">
        <f t="shared" ref="M118:M122" si="14">L118*C118*0.75</f>
        <v>0</v>
      </c>
      <c r="N118" s="24">
        <v>5</v>
      </c>
      <c r="O118" s="25">
        <f t="shared" ref="O118:O122" si="15">N118*C118*0.5</f>
        <v>30</v>
      </c>
      <c r="P118" s="29">
        <f t="shared" ref="P118:P122" si="16">O118+M118</f>
        <v>30</v>
      </c>
      <c r="Q118" s="30">
        <f t="shared" ref="Q118:Q122" si="17">L118*C118</f>
        <v>0</v>
      </c>
    </row>
    <row r="119" spans="1:17" ht="15.6">
      <c r="A119" s="51"/>
      <c r="B119" s="52" t="s">
        <v>124</v>
      </c>
      <c r="C119" s="14">
        <v>10</v>
      </c>
      <c r="D119" s="59"/>
      <c r="E119" s="60"/>
      <c r="F119" s="60"/>
      <c r="G119" s="60"/>
      <c r="H119" s="60"/>
      <c r="I119" s="60"/>
      <c r="J119" s="60"/>
      <c r="K119" s="61"/>
      <c r="L119" s="24">
        <v>7</v>
      </c>
      <c r="M119" s="25">
        <f t="shared" si="14"/>
        <v>52.5</v>
      </c>
      <c r="N119" s="24">
        <v>8</v>
      </c>
      <c r="O119" s="25">
        <f t="shared" si="15"/>
        <v>40</v>
      </c>
      <c r="P119" s="29">
        <f t="shared" si="16"/>
        <v>92.5</v>
      </c>
      <c r="Q119" s="30">
        <f t="shared" si="17"/>
        <v>70</v>
      </c>
    </row>
    <row r="120" spans="1:17" ht="48">
      <c r="A120" s="51"/>
      <c r="B120" s="68" t="s">
        <v>125</v>
      </c>
      <c r="C120" s="14">
        <v>5</v>
      </c>
      <c r="D120" s="59"/>
      <c r="E120" s="60"/>
      <c r="F120" s="60"/>
      <c r="G120" s="60"/>
      <c r="H120" s="60"/>
      <c r="I120" s="60"/>
      <c r="J120" s="60"/>
      <c r="K120" s="61"/>
      <c r="L120" s="24">
        <v>48</v>
      </c>
      <c r="M120" s="25">
        <f t="shared" si="14"/>
        <v>180</v>
      </c>
      <c r="N120" s="24">
        <v>107</v>
      </c>
      <c r="O120" s="25">
        <f t="shared" si="15"/>
        <v>267.5</v>
      </c>
      <c r="P120" s="29">
        <f t="shared" si="16"/>
        <v>447.5</v>
      </c>
      <c r="Q120" s="30">
        <f t="shared" si="17"/>
        <v>240</v>
      </c>
    </row>
    <row r="121" spans="1:17" ht="24">
      <c r="A121" s="69"/>
      <c r="B121" s="68" t="s">
        <v>126</v>
      </c>
      <c r="C121" s="14">
        <v>8</v>
      </c>
      <c r="D121" s="59"/>
      <c r="E121" s="60"/>
      <c r="F121" s="60"/>
      <c r="G121" s="60"/>
      <c r="H121" s="60"/>
      <c r="I121" s="60"/>
      <c r="J121" s="60"/>
      <c r="K121" s="61"/>
      <c r="L121" s="24">
        <v>25</v>
      </c>
      <c r="M121" s="25">
        <f t="shared" si="14"/>
        <v>150</v>
      </c>
      <c r="N121" s="24"/>
      <c r="O121" s="25">
        <f t="shared" si="15"/>
        <v>0</v>
      </c>
      <c r="P121" s="29">
        <f t="shared" si="16"/>
        <v>150</v>
      </c>
      <c r="Q121" s="30">
        <f t="shared" si="17"/>
        <v>200</v>
      </c>
    </row>
    <row r="122" spans="1:17" ht="15.6">
      <c r="A122" s="69"/>
      <c r="B122" s="68" t="s">
        <v>95</v>
      </c>
      <c r="C122" s="14"/>
      <c r="D122" s="70"/>
      <c r="E122" s="71"/>
      <c r="F122" s="71"/>
      <c r="G122" s="71"/>
      <c r="H122" s="71"/>
      <c r="I122" s="71"/>
      <c r="J122" s="71"/>
      <c r="K122" s="72"/>
      <c r="L122" s="24"/>
      <c r="M122" s="25">
        <f t="shared" si="14"/>
        <v>0</v>
      </c>
      <c r="N122" s="24"/>
      <c r="O122" s="25">
        <f t="shared" si="15"/>
        <v>0</v>
      </c>
      <c r="P122" s="29">
        <f t="shared" si="16"/>
        <v>0</v>
      </c>
      <c r="Q122" s="30">
        <f t="shared" si="17"/>
        <v>0</v>
      </c>
    </row>
    <row r="123" spans="1:17">
      <c r="A123" s="65" t="s">
        <v>96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7"/>
      <c r="L123" s="73">
        <f>SUM(L117:L122)</f>
        <v>85</v>
      </c>
      <c r="M123" s="73">
        <f t="shared" ref="M123:O123" si="18">SUM(M117:M122)</f>
        <v>408.75</v>
      </c>
      <c r="N123" s="73">
        <f t="shared" si="18"/>
        <v>134</v>
      </c>
      <c r="O123" s="73">
        <f t="shared" si="18"/>
        <v>386.5</v>
      </c>
      <c r="P123" s="73">
        <f>SUM(P117:P122)</f>
        <v>795.25</v>
      </c>
      <c r="Q123" s="73">
        <f>SUM(Q117:Q122)</f>
        <v>545</v>
      </c>
    </row>
    <row r="124" spans="1:17">
      <c r="A124" s="74" t="s">
        <v>127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5">
        <f>P123+P114+P90</f>
        <v>71858.5</v>
      </c>
      <c r="Q124" s="75">
        <f>Q123+Q114+Q90</f>
        <v>39098</v>
      </c>
    </row>
    <row r="125" spans="1:17">
      <c r="A125" s="76" t="s">
        <v>128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7"/>
      <c r="Q125" s="77"/>
    </row>
    <row r="126" spans="1:17">
      <c r="A126" s="78" t="s">
        <v>129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9" t="e">
        <f>P124/P125</f>
        <v>#DIV/0!</v>
      </c>
      <c r="Q126" s="79" t="e">
        <f>Q124/Q125</f>
        <v>#DIV/0!</v>
      </c>
    </row>
    <row r="127" spans="1:17">
      <c r="A127" s="80"/>
      <c r="B127" s="81" t="s">
        <v>130</v>
      </c>
      <c r="C127" s="81" t="s">
        <v>131</v>
      </c>
      <c r="D127" s="81" t="s">
        <v>96</v>
      </c>
      <c r="E127" s="81" t="s">
        <v>132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2">
        <v>11</v>
      </c>
      <c r="Q127" s="82">
        <v>12</v>
      </c>
    </row>
    <row r="128" spans="1:17">
      <c r="A128" s="80"/>
      <c r="B128" s="83"/>
      <c r="C128" s="83"/>
      <c r="D128" s="82">
        <f>SUM(B128:C128)</f>
        <v>0</v>
      </c>
      <c r="E128" s="83" t="s">
        <v>133</v>
      </c>
      <c r="F128" s="80"/>
      <c r="G128" s="84"/>
      <c r="H128" s="84"/>
      <c r="I128" s="80"/>
      <c r="J128" s="80"/>
      <c r="K128" s="80"/>
      <c r="L128" s="80"/>
      <c r="M128" s="80"/>
      <c r="N128" s="80"/>
      <c r="O128" s="80"/>
      <c r="P128" s="80"/>
    </row>
    <row r="129" spans="1:17">
      <c r="A129" s="80"/>
      <c r="B129" s="85"/>
      <c r="C129" s="85"/>
      <c r="D129" s="82">
        <f t="shared" ref="D129:D133" si="19">SUM(B129:C129)</f>
        <v>0</v>
      </c>
      <c r="E129" s="83" t="s">
        <v>134</v>
      </c>
      <c r="F129" s="80"/>
      <c r="G129" s="86"/>
      <c r="H129" s="86"/>
      <c r="I129" s="80"/>
      <c r="J129" s="80"/>
      <c r="K129" s="80"/>
      <c r="L129" s="80"/>
      <c r="M129" s="80"/>
      <c r="N129" s="80"/>
      <c r="O129" s="80"/>
      <c r="P129" s="80"/>
    </row>
    <row r="130" spans="1:17">
      <c r="A130" s="80"/>
      <c r="B130" s="87"/>
      <c r="C130" s="87"/>
      <c r="D130" s="82">
        <f t="shared" si="19"/>
        <v>0</v>
      </c>
      <c r="E130" s="83" t="s">
        <v>135</v>
      </c>
      <c r="F130" s="80"/>
      <c r="G130" s="88"/>
      <c r="H130" s="88"/>
      <c r="I130" s="80"/>
      <c r="J130" s="80"/>
      <c r="K130" s="80"/>
      <c r="L130" s="80"/>
      <c r="M130" s="80"/>
      <c r="N130" s="80"/>
      <c r="O130" s="80"/>
      <c r="P130" s="80"/>
    </row>
    <row r="131" spans="1:17">
      <c r="A131" s="80"/>
      <c r="B131" s="87"/>
      <c r="C131" s="87"/>
      <c r="D131" s="82">
        <f t="shared" si="19"/>
        <v>0</v>
      </c>
      <c r="E131" s="89" t="s">
        <v>136</v>
      </c>
      <c r="F131" s="80"/>
      <c r="G131" s="90"/>
      <c r="H131" s="90"/>
      <c r="I131" s="80"/>
      <c r="J131" s="80"/>
      <c r="K131" s="80"/>
      <c r="L131" s="80"/>
      <c r="M131" s="80"/>
      <c r="N131" s="80"/>
      <c r="O131" s="80"/>
      <c r="P131" s="80"/>
    </row>
    <row r="132" spans="1:17">
      <c r="A132" s="91"/>
      <c r="B132" s="87"/>
      <c r="C132" s="87"/>
      <c r="D132" s="82">
        <f t="shared" si="19"/>
        <v>0</v>
      </c>
      <c r="E132" s="89" t="s">
        <v>137</v>
      </c>
      <c r="F132" s="91"/>
      <c r="G132" s="90"/>
      <c r="H132" s="90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1:17">
      <c r="B133" s="38"/>
      <c r="C133" s="38"/>
      <c r="D133" s="82">
        <f t="shared" si="19"/>
        <v>0</v>
      </c>
      <c r="E133" s="83" t="s">
        <v>96</v>
      </c>
      <c r="G133" s="90"/>
      <c r="H133" s="90"/>
    </row>
    <row r="134" spans="1:17">
      <c r="B134" s="92" t="s">
        <v>138</v>
      </c>
      <c r="C134" s="92"/>
      <c r="D134" s="93">
        <f>D133/5</f>
        <v>0</v>
      </c>
      <c r="E134" s="83"/>
    </row>
  </sheetData>
  <mergeCells count="22">
    <mergeCell ref="A126:O126"/>
    <mergeCell ref="B134:C134"/>
    <mergeCell ref="A114:G114"/>
    <mergeCell ref="A115:Q115"/>
    <mergeCell ref="D117:K122"/>
    <mergeCell ref="A123:K123"/>
    <mergeCell ref="A124:O124"/>
    <mergeCell ref="A125:O125"/>
    <mergeCell ref="A6:Q6"/>
    <mergeCell ref="H7:O89"/>
    <mergeCell ref="A90:C90"/>
    <mergeCell ref="A91:Q91"/>
    <mergeCell ref="D93:G113"/>
    <mergeCell ref="L93:O113"/>
    <mergeCell ref="A1:Q1"/>
    <mergeCell ref="A2:A4"/>
    <mergeCell ref="B2:B4"/>
    <mergeCell ref="C2:C4"/>
    <mergeCell ref="D2:O2"/>
    <mergeCell ref="P2:P4"/>
    <mergeCell ref="Q2:Q4"/>
    <mergeCell ref="D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</dc:creator>
  <cp:lastModifiedBy>asan</cp:lastModifiedBy>
  <dcterms:created xsi:type="dcterms:W3CDTF">2019-04-22T09:19:27Z</dcterms:created>
  <dcterms:modified xsi:type="dcterms:W3CDTF">2019-05-05T04:08:16Z</dcterms:modified>
</cp:coreProperties>
</file>